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firstSheet="5" activeTab="7"/>
  </bookViews>
  <sheets>
    <sheet name="1.Bevétel" sheetId="1" r:id="rId1"/>
    <sheet name="2.Kiadás" sheetId="2" r:id="rId2"/>
    <sheet name="3.Átad.Peszk." sheetId="3" r:id="rId3"/>
    <sheet name="4.Beruh" sheetId="4" r:id="rId4"/>
    <sheet name="5.Felúj." sheetId="5" r:id="rId5"/>
    <sheet name="6.EUS tám." sheetId="6" r:id="rId6"/>
    <sheet name="7.ADÓSSÁG" sheetId="7" r:id="rId7"/>
    <sheet name="8.KTV-I MÉR" sheetId="8" r:id="rId8"/>
    <sheet name="9.többéves" sheetId="9" r:id="rId9"/>
    <sheet name="10. Előir.felh." sheetId="10" r:id="rId10"/>
    <sheet name="11. Mérleg" sheetId="11" r:id="rId11"/>
  </sheets>
  <externalReferences>
    <externalReference r:id="rId14"/>
    <externalReference r:id="rId15"/>
  </externalReferences>
  <definedNames>
    <definedName name="_xlnm.Print_Titles" localSheetId="0">'1.Bevétel'!$1:$2</definedName>
    <definedName name="_xlnm.Print_Titles" localSheetId="2">'3.Átad.Peszk.'!$1:$2</definedName>
    <definedName name="_xlnm.Print_Area" localSheetId="0">'1.Bevétel'!$A$1:$F$28</definedName>
    <definedName name="_xlnm.Print_Area" localSheetId="4">'5.Felúj.'!$A$1:$G$14</definedName>
    <definedName name="_xlnm.Print_Area" localSheetId="6">'7.ADÓSSÁG'!$A$1:$K$39</definedName>
  </definedNames>
  <calcPr fullCalcOnLoad="1"/>
</workbook>
</file>

<file path=xl/sharedStrings.xml><?xml version="1.0" encoding="utf-8"?>
<sst xmlns="http://schemas.openxmlformats.org/spreadsheetml/2006/main" count="513" uniqueCount="365">
  <si>
    <t>Rovat</t>
  </si>
  <si>
    <t>ÖNKORMÁNYZAT</t>
  </si>
  <si>
    <t>2014. évi javasolt előirányzat</t>
  </si>
  <si>
    <t>Kötelező feladat</t>
  </si>
  <si>
    <t>Önként vállalt feladat</t>
  </si>
  <si>
    <t>Állami (államigazgatási) feladat</t>
  </si>
  <si>
    <t>Összesen:</t>
  </si>
  <si>
    <t>B16</t>
  </si>
  <si>
    <t>Egyéb működési célú támogatások bevételei Áh-n belülről</t>
  </si>
  <si>
    <t>B1</t>
  </si>
  <si>
    <t>MŰKÖDÉSI CÉLÚ TÁMOGATÁSOK ÁH-N BELÜLRŐL</t>
  </si>
  <si>
    <t>B2</t>
  </si>
  <si>
    <t>FELHALMOZÁSI CÉLÚ TÁMOGATÁSOK ÁH-N BELÜLRŐL (B21+B25)</t>
  </si>
  <si>
    <t>B3</t>
  </si>
  <si>
    <t>B4</t>
  </si>
  <si>
    <t>MŰKÖDÉSI BEVÉTELEK (B401+…+B408)</t>
  </si>
  <si>
    <t xml:space="preserve">B5 </t>
  </si>
  <si>
    <t>FELHALMOZÁSI BEVÉTELEK (=B52)</t>
  </si>
  <si>
    <t>B6</t>
  </si>
  <si>
    <t>MŰKÖDÉSI CÉLÚ ÁTVETT PÉNZESZKÖZ</t>
  </si>
  <si>
    <t xml:space="preserve">B7 </t>
  </si>
  <si>
    <t>FELHALMOZÁSI CÉLÚ ÁTVETT PÉNZESZKÖZÖK</t>
  </si>
  <si>
    <t>B1-B7</t>
  </si>
  <si>
    <t>KÖLTSÉGVETÉSI BEVÉTELEK ÖSSZESEN:</t>
  </si>
  <si>
    <t>1. Működési célú pénzmaradvány igénybevétele</t>
  </si>
  <si>
    <t>2. Felhalmozási célú pénzmaradvány igénybevétele</t>
  </si>
  <si>
    <t>B8131</t>
  </si>
  <si>
    <t>Előző év költségvetési maradványának igénybevétele</t>
  </si>
  <si>
    <t xml:space="preserve">B813 </t>
  </si>
  <si>
    <t>Maradvány igénybevétele</t>
  </si>
  <si>
    <t>B81</t>
  </si>
  <si>
    <t>Belföldi finanszírozás bevételei</t>
  </si>
  <si>
    <t>B8</t>
  </si>
  <si>
    <t>FINANSZÍROZÁSI BEVÉTELEK</t>
  </si>
  <si>
    <t>Önkormányzat bevételei összesen:</t>
  </si>
  <si>
    <t xml:space="preserve">Működési költségvetési bevételek összesen: </t>
  </si>
  <si>
    <t>Felhalmozási költségvetési bevételek összesen:</t>
  </si>
  <si>
    <t>Működési célú finanszírozási bevétel összesen:</t>
  </si>
  <si>
    <t>Felhalmozási célú finanszírozási bevétel összesen:</t>
  </si>
  <si>
    <t>Működési bevételek mindösszesen:</t>
  </si>
  <si>
    <t>Felhalmozási bevételek mindösszesen:</t>
  </si>
  <si>
    <t>BEVÉTELEK MINDÖSSZESEN: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</si>
  <si>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</si>
  <si>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</si>
  <si>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</si>
  <si>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</si>
  <si>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</si>
  <si>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</si>
  <si>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</si>
  <si>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</t>
  </si>
  <si>
    <t>K5</t>
  </si>
  <si>
    <t>EGYÉB MŰKÖDÉSI CÉLÚ KIADÁSOK</t>
  </si>
  <si>
    <t>K506</t>
  </si>
  <si>
    <t>K511</t>
  </si>
  <si>
    <t>K512</t>
  </si>
  <si>
    <t>K6</t>
  </si>
  <si>
    <t>BERUHÁZÁSOK</t>
  </si>
  <si>
    <t>K7</t>
  </si>
  <si>
    <t>FELÚJÍTÁSOK</t>
  </si>
  <si>
    <t>K8</t>
  </si>
  <si>
    <t>EGYÉB FELHALMOZÁSI CÉLÚ KIADÁSOK</t>
  </si>
  <si>
    <t>K84</t>
  </si>
  <si>
    <t>K88</t>
  </si>
  <si>
    <t>Egyéb felhalmozási célú támogatások ÁH-n kívülre</t>
  </si>
  <si>
    <t>K1-K8</t>
  </si>
  <si>
    <t>KÖLTSÉGVETÉSI KIADÁSOK ÖSSZESEN:</t>
  </si>
  <si>
    <t>K9</t>
  </si>
  <si>
    <t>FINANSZÍROZÁSI KIADÁSOK</t>
  </si>
  <si>
    <t>Önkormányzat kiadásai összesen:</t>
  </si>
  <si>
    <t xml:space="preserve">Működési költségvetési kiadások összesen: </t>
  </si>
  <si>
    <t>Felhalmozási költségvetési kiadások összesen:</t>
  </si>
  <si>
    <t>Működési célú finanszírozási kiadások összesen:</t>
  </si>
  <si>
    <t>Felhalmozási célú finanszírozási kiadások összesen:</t>
  </si>
  <si>
    <t>Működési kiadások mindösszesen:</t>
  </si>
  <si>
    <t>Felhalmozási kiadások mindösszesen:</t>
  </si>
  <si>
    <t>KIADÁSOK MINDÖSSZESEN:</t>
  </si>
  <si>
    <t>ROVAT</t>
  </si>
  <si>
    <t>2009. évi eredeti előirányzat</t>
  </si>
  <si>
    <t>Megnevezés</t>
  </si>
  <si>
    <t>Egyéb működési célú támogatások ÁH-n belülre</t>
  </si>
  <si>
    <t>1. Központi költségvetési szervnek</t>
  </si>
  <si>
    <t>2. Központi kezelésű előirányzat</t>
  </si>
  <si>
    <t>3. fejezeti kezelésű előirányzatok EU-s programok és azok hazai társfinanszírozása</t>
  </si>
  <si>
    <t>4. Egyéb fejezeti kezelésű előirányzatoknak</t>
  </si>
  <si>
    <t>5 Társadalombiztosítás pénzügyi alapjainak</t>
  </si>
  <si>
    <t>6. Elkülönített állami pénzalapoknak</t>
  </si>
  <si>
    <t>7. Helyi önkormányzatoknak és költségvetési szerveinek</t>
  </si>
  <si>
    <t>8. Társulásoknak és költségvetési szerveinek</t>
  </si>
  <si>
    <t>9. Nemzetiségi önkormányzatoknak és költségvetési szerveinek</t>
  </si>
  <si>
    <t>10. Térségi fejlesztési tanácsoknak és költségvetési szerveinek</t>
  </si>
  <si>
    <t>Egyéb működési célú támogatások ÁH-n kívülre</t>
  </si>
  <si>
    <t>1. Egyházaknak</t>
  </si>
  <si>
    <t>2. Egyéb civil szervezetek</t>
  </si>
  <si>
    <t>3. Háztartások</t>
  </si>
  <si>
    <t>4. Pénzügyi vállalkozások</t>
  </si>
  <si>
    <t>5. Állami többségi tulajdonú nem pénzügyi vállalkozásoknak</t>
  </si>
  <si>
    <t>6. Önkormányzati többségi tulajdonú nem pénzügyi vállalkozásoknak</t>
  </si>
  <si>
    <t>7. Egyéb vállalkozásoknak</t>
  </si>
  <si>
    <t>8. Európai Uniónak</t>
  </si>
  <si>
    <t>9. Kormányoknak és nemzetközi szervezeteknek</t>
  </si>
  <si>
    <t>10. Egyéb külföldinek</t>
  </si>
  <si>
    <t>Egyéb felhalmozási célú támogatások ÁH-n belülre</t>
  </si>
  <si>
    <t>1. Egyházi jogi személyek</t>
  </si>
  <si>
    <t xml:space="preserve">3. Háztartások </t>
  </si>
  <si>
    <t>5. Állami többségi tulajdonú nem pénzügyi vállalkozások</t>
  </si>
  <si>
    <t>6. Önkormányzati többségi tulajdonú nem pénzügyi vállalkozások</t>
  </si>
  <si>
    <t>7. Egyéb vállalkozások</t>
  </si>
  <si>
    <t>8. Európai Unió</t>
  </si>
  <si>
    <t>9. kormányok és nemzetközi szervezetek</t>
  </si>
  <si>
    <t>10. Egyéb külföldiek</t>
  </si>
  <si>
    <t>Átadott pénzeszközök összesen</t>
  </si>
  <si>
    <t>Működési célú támogatások összesen:</t>
  </si>
  <si>
    <t>Felhalmozási célú támogatások összesen:</t>
  </si>
  <si>
    <t>Önkormányzat</t>
  </si>
  <si>
    <t>K61</t>
  </si>
  <si>
    <t>Immateriális javak beszerzése, létesítése</t>
  </si>
  <si>
    <t>K61001</t>
  </si>
  <si>
    <t>Vagyoni értékű jogok</t>
  </si>
  <si>
    <t>K62</t>
  </si>
  <si>
    <t>Ingatlanok beszerése, létesítése</t>
  </si>
  <si>
    <t>K62001</t>
  </si>
  <si>
    <t>Egyéb célú telkek beszerzése</t>
  </si>
  <si>
    <t>K62002</t>
  </si>
  <si>
    <t>Lakóépületek beszerzése</t>
  </si>
  <si>
    <t>K62003</t>
  </si>
  <si>
    <t>Egyéb épületek beszerzése</t>
  </si>
  <si>
    <t>K62004</t>
  </si>
  <si>
    <t>Utak beszerzése</t>
  </si>
  <si>
    <t>K62005</t>
  </si>
  <si>
    <t>Parkok beszerzése</t>
  </si>
  <si>
    <t>K62006</t>
  </si>
  <si>
    <t>Különféle egyéb építmények beszerzése</t>
  </si>
  <si>
    <t>K62007</t>
  </si>
  <si>
    <t>Ingatlanhoz kapcsolódó vagyoni értékű jog beszerzése</t>
  </si>
  <si>
    <t>K63</t>
  </si>
  <si>
    <t>Informatikai eszközök beszerzése, létesítése</t>
  </si>
  <si>
    <t>K64</t>
  </si>
  <si>
    <t>Egyéb tárgyi eszközök beszerzése, létesítése</t>
  </si>
  <si>
    <t>K64001</t>
  </si>
  <si>
    <t>Egyéb</t>
  </si>
  <si>
    <t>K64002</t>
  </si>
  <si>
    <t>Járművek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</si>
  <si>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</si>
  <si>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</si>
  <si>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</si>
  <si>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</si>
  <si>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</si>
  <si>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ÁFA</t>
  </si>
  <si>
    <t>BERUHÁZÁSOK ÖSSZESEN:</t>
  </si>
  <si>
    <t>K71</t>
  </si>
  <si>
    <t>Ingatlanok felújítása</t>
  </si>
  <si>
    <t>K71001</t>
  </si>
  <si>
    <t>Lakóépületek felújítása</t>
  </si>
  <si>
    <t>K71002</t>
  </si>
  <si>
    <t>Egyéb épületek felújítása</t>
  </si>
  <si>
    <t>K71003</t>
  </si>
  <si>
    <t>Utak felújítása</t>
  </si>
  <si>
    <t>K71004</t>
  </si>
  <si>
    <t>Parkok felújítása</t>
  </si>
  <si>
    <t>K71005</t>
  </si>
  <si>
    <t>Különféle egyéb építmények felújítása</t>
  </si>
  <si>
    <t>K72</t>
  </si>
  <si>
    <t>Informatikai eszközök felújítása</t>
  </si>
  <si>
    <t>K73</t>
  </si>
  <si>
    <t>Egyéb tárgyi eszközök felújítása</t>
  </si>
  <si>
    <t>K73001</t>
  </si>
  <si>
    <t>K73002</t>
  </si>
  <si>
    <t>Járművek felújítása</t>
  </si>
  <si>
    <t>K74</t>
  </si>
  <si>
    <t>Felújítási célú előzetesen felszámított ÁFA</t>
  </si>
  <si>
    <t>FELÚJÍTÁSOK ÖSSZESEN:</t>
  </si>
  <si>
    <t>Sorszám</t>
  </si>
  <si>
    <t>Az Önkormányzat saját bevételeinek részletezése az adósságot keletkeztető ügyletből származó tárgyévi fizetési kötelezettség megállapításához</t>
  </si>
  <si>
    <t>Összesen</t>
  </si>
  <si>
    <t>Tárgyév                    2014.</t>
  </si>
  <si>
    <t>2015.</t>
  </si>
  <si>
    <t>2016.</t>
  </si>
  <si>
    <t>2017.</t>
  </si>
  <si>
    <t>2018.</t>
  </si>
  <si>
    <t>2019.</t>
  </si>
  <si>
    <t>2020.</t>
  </si>
  <si>
    <t xml:space="preserve">2021. és ezt követő években </t>
  </si>
  <si>
    <t>Helyi adók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</si>
  <si>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</si>
  <si>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</si>
  <si>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</si>
  <si>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</si>
  <si>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</t>
  </si>
  <si>
    <t>Kezességvállalással kapcsolatos megtérülés</t>
  </si>
  <si>
    <t>Saját bevételek (01+….+07)</t>
  </si>
  <si>
    <t>Az Önkormányzat adósságot keletkeztető ügyleteiből és kezességvállalásaiból fennálló kötelezettségei az adósságot keletkeztető ügyletek futamidejének végéig</t>
  </si>
  <si>
    <t>Előző év(ek)ben keletkezett tárgyévi fizetési kötelezettség (11+….+17)</t>
  </si>
  <si>
    <t>Felvett, átvállalt hitel és annak tőketartozása*</t>
  </si>
  <si>
    <t>Felvett, átvállalt kölcsön és annak tőketartozása</t>
  </si>
  <si>
    <t>Hitelviszonyt megtestesítő értékpapír**</t>
  </si>
  <si>
    <t>Adott váltó</t>
  </si>
  <si>
    <t>Pénzügyi lízing</t>
  </si>
  <si>
    <t>Halasztott fizetés</t>
  </si>
  <si>
    <t>Kezességvállalásból eredő fizetési kötelezettség</t>
  </si>
  <si>
    <t xml:space="preserve">Tárgyévben keletkezett, illetve keletkező, tárgyévet terhelő fizetési kötelezettség (19+….+25) </t>
  </si>
  <si>
    <t>Felvett, átvállalt hitel és annak tőketartozása***</t>
  </si>
  <si>
    <t>Hitelviszonyt megtestesítő értékpapír</t>
  </si>
  <si>
    <t>Fizetési kötelezettség összesen (10+18):</t>
  </si>
  <si>
    <t>Az Önkormányzat 2014. évi adósságot keletkeztető fejlesztési céljai</t>
  </si>
  <si>
    <t>Fejlesztési cél</t>
  </si>
  <si>
    <t>Fejlesztés várható kiadása</t>
  </si>
  <si>
    <t>1.</t>
  </si>
  <si>
    <t>Hitel</t>
  </si>
  <si>
    <t>BEVÉTELEK</t>
  </si>
  <si>
    <t>2014.</t>
  </si>
  <si>
    <t>előirányzat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</si>
  <si>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</si>
  <si>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</si>
  <si>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</si>
  <si>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</si>
  <si>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</si>
  <si>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</si>
  <si>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</si>
  <si>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</si>
  <si>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</si>
  <si>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</si>
  <si>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</si>
  <si>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</si>
  <si>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FELHALMOZÁSI CÉLÚ TÁMOGATÁSOK ÁH-N BELÜLRŐL</t>
  </si>
  <si>
    <t xml:space="preserve">KÖZHATALMI BEVÉTELEK </t>
  </si>
  <si>
    <t>MŰKÖDÉSI BEVÉTELEK</t>
  </si>
  <si>
    <t xml:space="preserve">FELHALMOZÁSI BEVÉTELEK </t>
  </si>
  <si>
    <t>BEVÉTELEK ÖSSZESEN</t>
  </si>
  <si>
    <t>KIADÁSOK</t>
  </si>
  <si>
    <t>INTÉZMÉNY KIADÁSAI ÖSSZESEN:</t>
  </si>
  <si>
    <t xml:space="preserve"> 2.1 Német Hagyományokat Ápolók Szövetsége</t>
  </si>
  <si>
    <t>VÁLLALT KÖTELEZETTSÉG</t>
  </si>
  <si>
    <t>2014. évi kötelezettség</t>
  </si>
  <si>
    <t>2015. évi kötelezettség</t>
  </si>
  <si>
    <t>Szerződésekből fennálló kötelezettség</t>
  </si>
  <si>
    <t xml:space="preserve">Összesen: </t>
  </si>
  <si>
    <t>Elnyert pályázatok megvalósításával és követhetőségéből fennálló kötelezettségek</t>
  </si>
  <si>
    <t>KÖZVETETT TÁMOGATÁSOK</t>
  </si>
  <si>
    <t>Jogcím megnevezése</t>
  </si>
  <si>
    <t>Engedmény összege</t>
  </si>
  <si>
    <t>e Ft</t>
  </si>
  <si>
    <t xml:space="preserve">1. </t>
  </si>
  <si>
    <t>Ellátottak térítésidíjának, illetve kártérítésének</t>
  </si>
  <si>
    <t>méltányossági alapon történő elengedésének összege</t>
  </si>
  <si>
    <t xml:space="preserve">2. </t>
  </si>
  <si>
    <t xml:space="preserve">Lakosság részére lakásépítéshez, lakásfelújításhoz </t>
  </si>
  <si>
    <t>nyújtott kölcsönök elengedésének összege</t>
  </si>
  <si>
    <t xml:space="preserve">3. </t>
  </si>
  <si>
    <t>Helyi adónál, gépjárműadónál biztosított kedvezmény</t>
  </si>
  <si>
    <t>mentesség összege</t>
  </si>
  <si>
    <t xml:space="preserve"> - telekadó</t>
  </si>
  <si>
    <t xml:space="preserve"> - építményadó</t>
  </si>
  <si>
    <t xml:space="preserve"> - gépjárműadó</t>
  </si>
  <si>
    <t>4.</t>
  </si>
  <si>
    <t>Helyiségek, eszközök hasznosításából származó</t>
  </si>
  <si>
    <t>bevételből nyújtott kedvezmény, mentesség összege</t>
  </si>
  <si>
    <t>5.</t>
  </si>
  <si>
    <t>Egyéb nyújtott kedvezmény vagy kölcsön elengedésének</t>
  </si>
  <si>
    <t>összege</t>
  </si>
  <si>
    <t>Mindösszesen:</t>
  </si>
  <si>
    <t>ÖNKORMÁNYZAT BEVÉTELI ÖSSZESÍTŐ</t>
  </si>
  <si>
    <t>Bevételi jogcímek</t>
  </si>
  <si>
    <t>I. Működési bevételek</t>
  </si>
  <si>
    <t xml:space="preserve">  1. Működési bevételek</t>
  </si>
  <si>
    <t xml:space="preserve">  2. Önkormányzat sajátos működési bevételei</t>
  </si>
  <si>
    <t xml:space="preserve">  3. Működési támogatások</t>
  </si>
  <si>
    <t xml:space="preserve">  4. Egyéb működési bevételek</t>
  </si>
  <si>
    <t xml:space="preserve">    4.1. Működési célú támogatás ÁH-n belülről</t>
  </si>
  <si>
    <t xml:space="preserve">    4.2. Működési célú átvett pénzeszköz ÁH-n kívülről</t>
  </si>
  <si>
    <t xml:space="preserve">  5. Előző évi működési célú előirányzat-maradvány, pénzmaradvány, valamint vállalkozási maradvány alaptevékenység ellátásra történő igénybevétele</t>
  </si>
  <si>
    <t>6. Működési célú finanszírozási bevétel</t>
  </si>
  <si>
    <t>II. Felhalmozási bevételek</t>
  </si>
  <si>
    <t>1. Felhalmozási és tőke jellegű bevételek</t>
  </si>
  <si>
    <t>2. Felhalmozási támogatások</t>
  </si>
  <si>
    <t>3. Egyéb felhalmozási bevételek</t>
  </si>
  <si>
    <t xml:space="preserve">  3.1. Felhalmozási célú támogatás ÁH-n belülről</t>
  </si>
  <si>
    <t xml:space="preserve">  3.2. Felhalmozási célú átvett pénzeszköz ÁH-n kívülről</t>
  </si>
  <si>
    <t xml:space="preserve">  3.3.  Támogatási kölcsönök visszatérülése ÁH-n kívülről</t>
  </si>
  <si>
    <t>4. Előző évi felhalmozási célú előirányzat-maradvány, pénzmaradvány, valamint vállalkozási maradvány alaptevékenység ellátásra történő igénybevétele</t>
  </si>
  <si>
    <t>ÖNKORMÁNYZAT KIADÁS ÖSSZESÍTŐ</t>
  </si>
  <si>
    <t>Kiadási jogcímek</t>
  </si>
  <si>
    <t>I. Működési kiadások</t>
  </si>
  <si>
    <t>1. Személyi juttatások</t>
  </si>
  <si>
    <t xml:space="preserve">2. Munkaadókat terhelő járulékok és szociális hozzájárulási adó </t>
  </si>
  <si>
    <t>3. Dologi kiadások</t>
  </si>
  <si>
    <t>4. Ellátottak pénzbeli juttatásai</t>
  </si>
  <si>
    <t>5. Egyéb működési célú kiadások</t>
  </si>
  <si>
    <t xml:space="preserve">  5.1. Irányító szerv alá tartozó ktv-i szervek támogatása</t>
  </si>
  <si>
    <t xml:space="preserve">  5.2. Működési célú támogatási kiadások ÁH-n belülre</t>
  </si>
  <si>
    <t xml:space="preserve">  5.3. Működési célú átadott pénzeszköz ÁH-n kívülre</t>
  </si>
  <si>
    <t xml:space="preserve">  5.4. Társadalom-, szociálpolitikai és egyéb juttatás, támogatás</t>
  </si>
  <si>
    <t xml:space="preserve">  5.5. Támogatási kölcsönök nyújtása, törlesztése</t>
  </si>
  <si>
    <t xml:space="preserve">  5.6. Céltartalékok és általános tartalék</t>
  </si>
  <si>
    <t xml:space="preserve">  5.7. Működési célú finanszírozási kiadás</t>
  </si>
  <si>
    <t>II. Felhalmozási kiadások</t>
  </si>
  <si>
    <t>1. Beruházás</t>
  </si>
  <si>
    <t>2. Felújítás</t>
  </si>
  <si>
    <t>3. Egyéb felhalmozási kiadások</t>
  </si>
  <si>
    <t xml:space="preserve">  3.1. Irányító szerv alá tartozó ktv-i szervek támogatása</t>
  </si>
  <si>
    <t xml:space="preserve">  3.2. Felhalmozási célú támogatási kiadások ÁH-n belülre</t>
  </si>
  <si>
    <t xml:space="preserve">  3.3. Felhalmozási célú átadott pénzeszköz ÁH-n kívülre</t>
  </si>
  <si>
    <t xml:space="preserve">  3.4. Támogatási kölcsönök nyújtása, törlesztése</t>
  </si>
  <si>
    <t xml:space="preserve">  3.5. Céltartalékok</t>
  </si>
  <si>
    <t xml:space="preserve">  3.6. Felhalmozási célú finanszírozási kiadás:</t>
  </si>
  <si>
    <t>KIADÁSOK ÖSSZESEN:</t>
  </si>
  <si>
    <t>Működési célú bevételek és kiadások</t>
  </si>
  <si>
    <t>Működési bevételek</t>
  </si>
  <si>
    <t>Támogatások</t>
  </si>
  <si>
    <t>Működési célú támogatás ÁH-n belülről</t>
  </si>
  <si>
    <t>Működési célú átvett pénzeszköz ÁH-n kívülről</t>
  </si>
  <si>
    <t>Kölcsönök visszatérülése, igénybevétele</t>
  </si>
  <si>
    <t>Előző évek pénzmaradványának igénybevétele</t>
  </si>
  <si>
    <t>Finanszírozási célú pénzügyi műveletek bevételei</t>
  </si>
  <si>
    <t>Működési célú bevételek összesen</t>
  </si>
  <si>
    <t>Személyi juttatás</t>
  </si>
  <si>
    <t>Munkaadókat terhelő járulékok és szociális hozzájárulási adó</t>
  </si>
  <si>
    <t>Dologi kiadások (-felhalmozási hitelek után fizetendő kamat)</t>
  </si>
  <si>
    <t>Ellátottak pénzbeli juttatásai</t>
  </si>
  <si>
    <t>Irányító szerv alá tartózó költségvetési szervnek, nemzetiségi önkormányzatnak folyósított támogatás</t>
  </si>
  <si>
    <t>Működési célú támogatási kiadások ÁH-n belülre</t>
  </si>
  <si>
    <t>Működési célú átadott pénzeszköz ÁH-n kívülre</t>
  </si>
  <si>
    <t>Társadalom-, szociálpolitikai és egyéb juttatás, támogatás</t>
  </si>
  <si>
    <t>Támogatási kölcsönök nyújtása, törlesztése</t>
  </si>
  <si>
    <t>Céltartalékok és általános tartalék</t>
  </si>
  <si>
    <t>Működési célú finanszírozási kiadás</t>
  </si>
  <si>
    <t>Működési célú kiadások összesen</t>
  </si>
  <si>
    <t>Felhalmozási célú bevételek és kiadások</t>
  </si>
  <si>
    <t>Felhalmozási bevételek</t>
  </si>
  <si>
    <t>Felhalmozási támogatások</t>
  </si>
  <si>
    <t>Felhalmozási célú támogatás ÁH-n belülről</t>
  </si>
  <si>
    <t>Felhalmozási célú átvett pénzeszköz  ÁH-n kívülről</t>
  </si>
  <si>
    <t>Támogatási kölcsönök visszatérülése ÁH-n kívülről</t>
  </si>
  <si>
    <t>Felhalmozási célú bevételek összesen</t>
  </si>
  <si>
    <t>Beruházás</t>
  </si>
  <si>
    <t>Felújítás</t>
  </si>
  <si>
    <t>Egyéb felhalmozási kiadások (felhalmozási hitelek után fizetendő kamat)</t>
  </si>
  <si>
    <t>Irányító szerv alá tartózó költségvetési szervnek, nemzetiségi önkormányzatnak folyósított felhalmozási támogatás</t>
  </si>
  <si>
    <t>Felhalmozási célú támogatási kiadások ÁH-n belülre</t>
  </si>
  <si>
    <t>Felhalmozási célú átadott pénzeszköz ÁH-n kívülre</t>
  </si>
  <si>
    <t>Céltartalékok</t>
  </si>
  <si>
    <t>Felhalmozási célú finanszírozási kiadás:</t>
  </si>
  <si>
    <t>Felhalmozási célú kiadások összesen</t>
  </si>
  <si>
    <t>Önkormányzati bevételek összesen</t>
  </si>
  <si>
    <t>Önkormányzati kiadások összesen</t>
  </si>
  <si>
    <t>EU-s projekt neve, azonosítója:</t>
  </si>
  <si>
    <t>Források</t>
  </si>
  <si>
    <t>Saját erő</t>
  </si>
  <si>
    <t xml:space="preserve">        - saját erőből központi támogatás</t>
  </si>
  <si>
    <t>EU-s forrás</t>
  </si>
  <si>
    <t>Társfinanszírozás</t>
  </si>
  <si>
    <t>Egyéb forrás</t>
  </si>
  <si>
    <t>Források összesen:</t>
  </si>
  <si>
    <t>Támogatott neve:</t>
  </si>
  <si>
    <t>Hozzájárulás (e Ft)</t>
  </si>
  <si>
    <t>1. Egyéb működési célú támogatások bevételei Áh-n belülről központi ktv-i szervtől</t>
  </si>
  <si>
    <t>2. Egyéb működési célú támogatások bevételei Áh-n belülről helyi önkormányzattól és ktv-i szeveitől</t>
  </si>
  <si>
    <t>KÖZHATALMI BEVÉTELEK (B34+B35+B36)</t>
  </si>
  <si>
    <t>2014. évi terv adatok</t>
  </si>
  <si>
    <t>2013. várható adatok</t>
  </si>
  <si>
    <t>2012. évi tény adatok</t>
  </si>
  <si>
    <t>2016-tól</t>
  </si>
  <si>
    <t>Önkormányzaton kívüli EU-s projekthez történő hozzájárulás 2014. évi terve</t>
  </si>
  <si>
    <t>Egyéb működési célú támogatások ÁH-n kívülre (3. tábla)</t>
  </si>
  <si>
    <t xml:space="preserve">Tartalékok </t>
  </si>
  <si>
    <t>2014. évi eredeti előirányzat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</si>
</sst>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0.0"/>
    <numFmt numFmtId="171" formatCode="0.00000000"/>
    <numFmt numFmtId="172" formatCode="0.000000000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\ _F_t_-;\-* #,##0.000\ _F_t_-;_-* &quot;-&quot;??\ _F_t_-;_-@_-"/>
    <numFmt numFmtId="176" formatCode="m\.\ d\."/>
    <numFmt numFmtId="177" formatCode="#,##0.0"/>
    <numFmt numFmtId="178" formatCode="&quot;Tartozik&quot;\ #,##0"/>
    <numFmt numFmtId="179" formatCode="General&quot;.&quot;"/>
    <numFmt numFmtId="180" formatCode="General&quot;. mell.&quot;"/>
    <numFmt numFmtId="181" formatCode="&quot;Előző+mód.-aktuális mód. eltérés van? &quot;General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0.00&quot;%&quot;"/>
    <numFmt numFmtId="186" formatCode="0.0&quot;%&quot;"/>
    <numFmt numFmtId="187" formatCode="#,##0.000"/>
    <numFmt numFmtId="188" formatCode="#,##0.0000"/>
    <numFmt numFmtId="189" formatCode="@&quot;.&quot;"/>
    <numFmt numFmtId="190" formatCode="_-* #,##0.0000\ _F_t_-;\-* #,##0.0000\ _F_t_-;_-* &quot;-&quot;??\ _F_t_-;_-@_-"/>
    <numFmt numFmtId="191" formatCode="[$-40E]yyyy\.\ mmmm\ d\."/>
    <numFmt numFmtId="192" formatCode="#,##0.00_ ;\-#,##0.00\ "/>
    <numFmt numFmtId="193" formatCode="#,##0.000_ ;\-#,##0.000\ "/>
    <numFmt numFmtId="194" formatCode="#,##0.0_ ;\-#,##0.0\ "/>
    <numFmt numFmtId="195" formatCode="#,##0_ ;\-#,##0\ "/>
    <numFmt numFmtId="196" formatCode="General_)"/>
    <numFmt numFmtId="197" formatCode="#,##0_ ;[Red]\-#,##0\ "/>
    <numFmt numFmtId="198" formatCode="#,##0;[Red]\-#,##0;;\ "/>
    <numFmt numFmtId="199" formatCode="#,##0,;[Red]\-#,##0;;\ "/>
    <numFmt numFmtId="200" formatCode="_-* #,##0.0\ _F_t_-;\-* #,##0.0\ _F_t_-;_-* &quot;-&quot;?\ _F_t_-;_-@_-"/>
    <numFmt numFmtId="201" formatCode="#,##0\ &quot;Ft&quot;"/>
    <numFmt numFmtId="202" formatCode="#,##0.0_ ;[Red]\-#,##0.0\ 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0"/>
    </font>
    <font>
      <sz val="10"/>
      <name val="Arial CE"/>
      <family val="0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 CE"/>
      <family val="1"/>
    </font>
    <font>
      <i/>
      <sz val="10"/>
      <name val="KerszTimes"/>
      <family val="0"/>
    </font>
    <font>
      <sz val="10"/>
      <name val="KerszTimes"/>
      <family val="0"/>
    </font>
    <font>
      <b/>
      <sz val="10"/>
      <name val="KerszTimes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ck"/>
      <right style="thin"/>
      <top style="medium"/>
      <bottom style="medium"/>
    </border>
    <border>
      <left style="thick"/>
      <right style="thin"/>
      <top style="medium"/>
      <bottom style="hair"/>
    </border>
    <border>
      <left style="thick"/>
      <right style="thin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6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536">
    <xf numFmtId="0" fontId="0" fillId="0" borderId="0" xfId="0" applyAlignment="1">
      <alignment/>
    </xf>
    <xf numFmtId="3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3" fontId="26" fillId="0" borderId="11" xfId="0" applyNumberFormat="1" applyFont="1" applyBorder="1" applyAlignment="1">
      <alignment/>
    </xf>
    <xf numFmtId="0" fontId="25" fillId="0" borderId="12" xfId="0" applyFont="1" applyBorder="1" applyAlignment="1">
      <alignment/>
    </xf>
    <xf numFmtId="0" fontId="26" fillId="0" borderId="13" xfId="0" applyFont="1" applyBorder="1" applyAlignment="1">
      <alignment vertical="center" wrapText="1"/>
    </xf>
    <xf numFmtId="3" fontId="26" fillId="0" borderId="13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13" xfId="0" applyFont="1" applyFill="1" applyBorder="1" applyAlignment="1">
      <alignment/>
    </xf>
    <xf numFmtId="3" fontId="26" fillId="0" borderId="13" xfId="0" applyNumberFormat="1" applyFont="1" applyFill="1" applyBorder="1" applyAlignment="1">
      <alignment/>
    </xf>
    <xf numFmtId="0" fontId="27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3" fontId="24" fillId="0" borderId="13" xfId="0" applyNumberFormat="1" applyFont="1" applyFill="1" applyBorder="1" applyAlignment="1">
      <alignment vertical="center"/>
    </xf>
    <xf numFmtId="3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12" xfId="0" applyFont="1" applyBorder="1" applyAlignment="1">
      <alignment vertical="center"/>
    </xf>
    <xf numFmtId="0" fontId="28" fillId="0" borderId="13" xfId="0" applyFont="1" applyBorder="1" applyAlignment="1">
      <alignment vertical="center" wrapText="1"/>
    </xf>
    <xf numFmtId="3" fontId="26" fillId="0" borderId="13" xfId="0" applyNumberFormat="1" applyFont="1" applyBorder="1" applyAlignment="1">
      <alignment vertical="center"/>
    </xf>
    <xf numFmtId="3" fontId="26" fillId="0" borderId="13" xfId="0" applyNumberFormat="1" applyFont="1" applyFill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0" fontId="27" fillId="5" borderId="16" xfId="0" applyFont="1" applyFill="1" applyBorder="1" applyAlignment="1">
      <alignment vertical="center"/>
    </xf>
    <xf numFmtId="0" fontId="24" fillId="5" borderId="17" xfId="0" applyFont="1" applyFill="1" applyBorder="1" applyAlignment="1">
      <alignment vertical="center"/>
    </xf>
    <xf numFmtId="3" fontId="24" fillId="5" borderId="17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/>
    </xf>
    <xf numFmtId="0" fontId="30" fillId="0" borderId="12" xfId="0" applyFont="1" applyBorder="1" applyAlignment="1">
      <alignment vertical="center"/>
    </xf>
    <xf numFmtId="3" fontId="28" fillId="0" borderId="13" xfId="0" applyNumberFormat="1" applyFont="1" applyBorder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5" fillId="0" borderId="18" xfId="0" applyFont="1" applyBorder="1" applyAlignment="1">
      <alignment/>
    </xf>
    <xf numFmtId="3" fontId="26" fillId="0" borderId="19" xfId="0" applyNumberFormat="1" applyFont="1" applyBorder="1" applyAlignment="1">
      <alignment/>
    </xf>
    <xf numFmtId="0" fontId="24" fillId="5" borderId="17" xfId="0" applyFont="1" applyFill="1" applyBorder="1" applyAlignment="1">
      <alignment vertical="center" wrapText="1"/>
    </xf>
    <xf numFmtId="0" fontId="28" fillId="0" borderId="13" xfId="0" applyFont="1" applyBorder="1" applyAlignment="1">
      <alignment vertical="center"/>
    </xf>
    <xf numFmtId="3" fontId="29" fillId="0" borderId="13" xfId="0" applyNumberFormat="1" applyFont="1" applyFill="1" applyBorder="1" applyAlignment="1">
      <alignment vertical="center"/>
    </xf>
    <xf numFmtId="3" fontId="28" fillId="0" borderId="13" xfId="0" applyNumberFormat="1" applyFont="1" applyFill="1" applyBorder="1" applyAlignment="1">
      <alignment/>
    </xf>
    <xf numFmtId="0" fontId="27" fillId="8" borderId="16" xfId="0" applyFont="1" applyFill="1" applyBorder="1" applyAlignment="1">
      <alignment vertical="center"/>
    </xf>
    <xf numFmtId="0" fontId="27" fillId="8" borderId="17" xfId="0" applyFont="1" applyFill="1" applyBorder="1" applyAlignment="1">
      <alignment vertical="center"/>
    </xf>
    <xf numFmtId="3" fontId="27" fillId="8" borderId="17" xfId="0" applyNumberFormat="1" applyFont="1" applyFill="1" applyBorder="1" applyAlignment="1">
      <alignment vertical="center"/>
    </xf>
    <xf numFmtId="3" fontId="29" fillId="8" borderId="17" xfId="0" applyNumberFormat="1" applyFont="1" applyFill="1" applyBorder="1" applyAlignment="1">
      <alignment vertical="center"/>
    </xf>
    <xf numFmtId="0" fontId="30" fillId="0" borderId="13" xfId="0" applyFont="1" applyBorder="1" applyAlignment="1">
      <alignment vertical="center"/>
    </xf>
    <xf numFmtId="3" fontId="30" fillId="0" borderId="13" xfId="0" applyNumberFormat="1" applyFont="1" applyBorder="1" applyAlignment="1">
      <alignment vertical="center"/>
    </xf>
    <xf numFmtId="0" fontId="27" fillId="8" borderId="20" xfId="0" applyFont="1" applyFill="1" applyBorder="1" applyAlignment="1">
      <alignment vertical="center"/>
    </xf>
    <xf numFmtId="0" fontId="24" fillId="8" borderId="21" xfId="0" applyFont="1" applyFill="1" applyBorder="1" applyAlignment="1">
      <alignment vertical="center"/>
    </xf>
    <xf numFmtId="3" fontId="24" fillId="8" borderId="21" xfId="0" applyNumberFormat="1" applyFont="1" applyFill="1" applyBorder="1" applyAlignment="1">
      <alignment vertical="center"/>
    </xf>
    <xf numFmtId="0" fontId="27" fillId="18" borderId="16" xfId="0" applyFont="1" applyFill="1" applyBorder="1" applyAlignment="1">
      <alignment vertical="center" wrapText="1"/>
    </xf>
    <xf numFmtId="0" fontId="27" fillId="18" borderId="17" xfId="0" applyFont="1" applyFill="1" applyBorder="1" applyAlignment="1">
      <alignment vertical="center" wrapText="1"/>
    </xf>
    <xf numFmtId="174" fontId="27" fillId="18" borderId="17" xfId="40" applyNumberFormat="1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9" xfId="0" applyFont="1" applyBorder="1" applyAlignment="1">
      <alignment/>
    </xf>
    <xf numFmtId="3" fontId="26" fillId="0" borderId="15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3" fontId="27" fillId="0" borderId="11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3" fontId="27" fillId="0" borderId="15" xfId="0" applyNumberFormat="1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3" fontId="27" fillId="0" borderId="17" xfId="0" applyNumberFormat="1" applyFont="1" applyBorder="1" applyAlignment="1">
      <alignment/>
    </xf>
    <xf numFmtId="0" fontId="27" fillId="0" borderId="0" xfId="0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9" fillId="0" borderId="0" xfId="0" applyFont="1" applyAlignment="1">
      <alignment vertical="center" wrapText="1"/>
    </xf>
    <xf numFmtId="174" fontId="24" fillId="0" borderId="16" xfId="40" applyNumberFormat="1" applyFont="1" applyBorder="1" applyAlignment="1">
      <alignment horizontal="center" vertical="center" wrapText="1"/>
    </xf>
    <xf numFmtId="174" fontId="24" fillId="0" borderId="17" xfId="40" applyNumberFormat="1" applyFont="1" applyBorder="1" applyAlignment="1">
      <alignment horizontal="center" vertical="center" wrapText="1"/>
    </xf>
    <xf numFmtId="174" fontId="24" fillId="0" borderId="22" xfId="40" applyNumberFormat="1" applyFont="1" applyFill="1" applyBorder="1" applyAlignment="1">
      <alignment horizontal="center" vertical="center" wrapText="1"/>
    </xf>
    <xf numFmtId="0" fontId="27" fillId="5" borderId="20" xfId="0" applyFont="1" applyFill="1" applyBorder="1" applyAlignment="1">
      <alignment vertical="center"/>
    </xf>
    <xf numFmtId="0" fontId="24" fillId="5" borderId="21" xfId="0" applyFont="1" applyFill="1" applyBorder="1" applyAlignment="1">
      <alignment vertical="center"/>
    </xf>
    <xf numFmtId="3" fontId="24" fillId="5" borderId="21" xfId="0" applyNumberFormat="1" applyFont="1" applyFill="1" applyBorder="1" applyAlignment="1">
      <alignment vertical="center"/>
    </xf>
    <xf numFmtId="0" fontId="26" fillId="0" borderId="12" xfId="0" applyFont="1" applyFill="1" applyBorder="1" applyAlignment="1">
      <alignment vertical="center" wrapText="1"/>
    </xf>
    <xf numFmtId="3" fontId="26" fillId="0" borderId="13" xfId="0" applyNumberFormat="1" applyFont="1" applyFill="1" applyBorder="1" applyAlignment="1">
      <alignment vertical="center" wrapText="1"/>
    </xf>
    <xf numFmtId="3" fontId="26" fillId="0" borderId="13" xfId="0" applyNumberFormat="1" applyFont="1" applyFill="1" applyBorder="1" applyAlignment="1">
      <alignment wrapText="1"/>
    </xf>
    <xf numFmtId="0" fontId="29" fillId="0" borderId="0" xfId="0" applyFont="1" applyAlignment="1">
      <alignment vertical="center" wrapText="1"/>
    </xf>
    <xf numFmtId="0" fontId="30" fillId="0" borderId="12" xfId="0" applyFont="1" applyFill="1" applyBorder="1" applyAlignment="1">
      <alignment vertical="center"/>
    </xf>
    <xf numFmtId="3" fontId="28" fillId="0" borderId="13" xfId="0" applyNumberFormat="1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8" fillId="0" borderId="0" xfId="0" applyFont="1" applyBorder="1" applyAlignment="1">
      <alignment wrapText="1"/>
    </xf>
    <xf numFmtId="3" fontId="28" fillId="0" borderId="0" xfId="0" applyNumberFormat="1" applyFont="1" applyBorder="1" applyAlignment="1">
      <alignment wrapText="1"/>
    </xf>
    <xf numFmtId="3" fontId="28" fillId="0" borderId="0" xfId="0" applyNumberFormat="1" applyFont="1" applyFill="1" applyBorder="1" applyAlignment="1">
      <alignment wrapText="1"/>
    </xf>
    <xf numFmtId="0" fontId="26" fillId="0" borderId="0" xfId="0" applyFont="1" applyAlignment="1">
      <alignment vertical="center" wrapText="1"/>
    </xf>
    <xf numFmtId="0" fontId="26" fillId="0" borderId="0" xfId="0" applyFont="1" applyFill="1" applyAlignment="1">
      <alignment vertical="center" wrapText="1"/>
    </xf>
    <xf numFmtId="3" fontId="26" fillId="0" borderId="0" xfId="0" applyNumberFormat="1" applyFont="1" applyAlignment="1">
      <alignment/>
    </xf>
    <xf numFmtId="174" fontId="24" fillId="0" borderId="23" xfId="40" applyNumberFormat="1" applyFont="1" applyBorder="1" applyAlignment="1">
      <alignment horizontal="center" vertical="center" wrapText="1"/>
    </xf>
    <xf numFmtId="174" fontId="24" fillId="0" borderId="24" xfId="40" applyNumberFormat="1" applyFont="1" applyBorder="1" applyAlignment="1">
      <alignment horizontal="center" vertical="center" wrapText="1"/>
    </xf>
    <xf numFmtId="174" fontId="24" fillId="0" borderId="25" xfId="4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vertical="center"/>
    </xf>
    <xf numFmtId="3" fontId="26" fillId="0" borderId="27" xfId="0" applyNumberFormat="1" applyFont="1" applyBorder="1" applyAlignment="1">
      <alignment/>
    </xf>
    <xf numFmtId="3" fontId="26" fillId="0" borderId="13" xfId="0" applyNumberFormat="1" applyFont="1" applyBorder="1" applyAlignment="1">
      <alignment/>
    </xf>
    <xf numFmtId="3" fontId="24" fillId="0" borderId="23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3" fontId="24" fillId="0" borderId="17" xfId="0" applyNumberFormat="1" applyFont="1" applyBorder="1" applyAlignment="1">
      <alignment vertical="center"/>
    </xf>
    <xf numFmtId="3" fontId="24" fillId="0" borderId="22" xfId="0" applyNumberFormat="1" applyFont="1" applyBorder="1" applyAlignment="1">
      <alignment vertical="center"/>
    </xf>
    <xf numFmtId="3" fontId="24" fillId="0" borderId="23" xfId="0" applyNumberFormat="1" applyFont="1" applyBorder="1" applyAlignment="1">
      <alignment/>
    </xf>
    <xf numFmtId="174" fontId="26" fillId="0" borderId="11" xfId="40" applyNumberFormat="1" applyFont="1" applyBorder="1" applyAlignment="1">
      <alignment horizontal="right" vertical="center" wrapText="1"/>
    </xf>
    <xf numFmtId="174" fontId="26" fillId="0" borderId="15" xfId="40" applyNumberFormat="1" applyFont="1" applyBorder="1" applyAlignment="1">
      <alignment horizontal="right" vertical="center" wrapText="1"/>
    </xf>
    <xf numFmtId="0" fontId="24" fillId="0" borderId="24" xfId="0" applyFont="1" applyBorder="1" applyAlignment="1">
      <alignment vertical="center" wrapText="1"/>
    </xf>
    <xf numFmtId="3" fontId="26" fillId="0" borderId="0" xfId="0" applyNumberFormat="1" applyFont="1" applyAlignment="1">
      <alignment horizontal="center"/>
    </xf>
    <xf numFmtId="174" fontId="24" fillId="0" borderId="28" xfId="40" applyNumberFormat="1" applyFont="1" applyBorder="1" applyAlignment="1">
      <alignment horizontal="center" vertical="center" wrapText="1"/>
    </xf>
    <xf numFmtId="174" fontId="24" fillId="0" borderId="29" xfId="40" applyNumberFormat="1" applyFont="1" applyBorder="1" applyAlignment="1">
      <alignment horizontal="center" vertical="center" wrapText="1"/>
    </xf>
    <xf numFmtId="174" fontId="24" fillId="0" borderId="30" xfId="40" applyNumberFormat="1" applyFont="1" applyBorder="1" applyAlignment="1">
      <alignment horizontal="center" vertical="center" wrapText="1"/>
    </xf>
    <xf numFmtId="0" fontId="24" fillId="19" borderId="31" xfId="0" applyFont="1" applyFill="1" applyBorder="1" applyAlignment="1">
      <alignment vertical="center" wrapText="1"/>
    </xf>
    <xf numFmtId="0" fontId="24" fillId="19" borderId="32" xfId="60" applyFont="1" applyFill="1" applyBorder="1" applyAlignment="1">
      <alignment vertical="center" wrapText="1"/>
      <protection/>
    </xf>
    <xf numFmtId="174" fontId="29" fillId="19" borderId="32" xfId="4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26" fillId="0" borderId="13" xfId="57" applyFont="1" applyFill="1" applyBorder="1" applyAlignment="1">
      <alignment wrapText="1"/>
      <protection/>
    </xf>
    <xf numFmtId="174" fontId="28" fillId="0" borderId="13" xfId="40" applyNumberFormat="1" applyFont="1" applyBorder="1" applyAlignment="1">
      <alignment horizontal="right" vertical="center" wrapText="1"/>
    </xf>
    <xf numFmtId="174" fontId="26" fillId="0" borderId="13" xfId="40" applyNumberFormat="1" applyFont="1" applyBorder="1" applyAlignment="1">
      <alignment horizontal="right" vertical="center" wrapText="1"/>
    </xf>
    <xf numFmtId="170" fontId="28" fillId="0" borderId="13" xfId="0" applyNumberFormat="1" applyFont="1" applyBorder="1" applyAlignment="1">
      <alignment vertical="center" wrapText="1"/>
    </xf>
    <xf numFmtId="174" fontId="29" fillId="0" borderId="13" xfId="40" applyNumberFormat="1" applyFont="1" applyBorder="1" applyAlignment="1">
      <alignment horizontal="right" vertical="center" wrapText="1"/>
    </xf>
    <xf numFmtId="174" fontId="28" fillId="0" borderId="13" xfId="40" applyNumberFormat="1" applyFont="1" applyBorder="1" applyAlignment="1">
      <alignment horizontal="right" vertical="center" wrapText="1"/>
    </xf>
    <xf numFmtId="0" fontId="26" fillId="0" borderId="13" xfId="57" applyFont="1" applyFill="1" applyBorder="1" applyAlignment="1">
      <alignment vertical="center" wrapText="1"/>
      <protection/>
    </xf>
    <xf numFmtId="174" fontId="28" fillId="0" borderId="13" xfId="40" applyNumberFormat="1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15" xfId="57" applyFont="1" applyFill="1" applyBorder="1" applyAlignment="1">
      <alignment wrapText="1"/>
      <protection/>
    </xf>
    <xf numFmtId="174" fontId="24" fillId="0" borderId="15" xfId="40" applyNumberFormat="1" applyFont="1" applyBorder="1" applyAlignment="1">
      <alignment horizontal="right" vertical="center" wrapText="1"/>
    </xf>
    <xf numFmtId="174" fontId="24" fillId="0" borderId="15" xfId="40" applyNumberFormat="1" applyFont="1" applyBorder="1" applyAlignment="1">
      <alignment horizontal="right" vertical="center" wrapText="1"/>
    </xf>
    <xf numFmtId="0" fontId="31" fillId="0" borderId="12" xfId="60" applyFont="1" applyBorder="1">
      <alignment/>
      <protection/>
    </xf>
    <xf numFmtId="0" fontId="28" fillId="0" borderId="13" xfId="57" applyFont="1" applyFill="1" applyBorder="1" applyAlignment="1">
      <alignment wrapText="1"/>
      <protection/>
    </xf>
    <xf numFmtId="0" fontId="28" fillId="0" borderId="0" xfId="0" applyFont="1" applyAlignment="1">
      <alignment vertical="center" wrapText="1"/>
    </xf>
    <xf numFmtId="0" fontId="28" fillId="0" borderId="13" xfId="57" applyFont="1" applyFill="1" applyBorder="1" applyAlignment="1">
      <alignment vertical="center" wrapText="1"/>
      <protection/>
    </xf>
    <xf numFmtId="174" fontId="24" fillId="0" borderId="13" xfId="40" applyNumberFormat="1" applyFont="1" applyBorder="1" applyAlignment="1">
      <alignment horizontal="right" vertical="center" wrapText="1"/>
    </xf>
    <xf numFmtId="0" fontId="32" fillId="0" borderId="12" xfId="60" applyFont="1" applyBorder="1">
      <alignment/>
      <protection/>
    </xf>
    <xf numFmtId="174" fontId="26" fillId="0" borderId="13" xfId="40" applyNumberFormat="1" applyFont="1" applyBorder="1" applyAlignment="1">
      <alignment horizontal="right" vertical="center" wrapText="1"/>
    </xf>
    <xf numFmtId="0" fontId="33" fillId="19" borderId="10" xfId="60" applyFont="1" applyFill="1" applyBorder="1">
      <alignment/>
      <protection/>
    </xf>
    <xf numFmtId="0" fontId="24" fillId="19" borderId="11" xfId="57" applyFont="1" applyFill="1" applyBorder="1" applyAlignment="1">
      <alignment wrapText="1"/>
      <protection/>
    </xf>
    <xf numFmtId="174" fontId="24" fillId="19" borderId="11" xfId="40" applyNumberFormat="1" applyFont="1" applyFill="1" applyBorder="1" applyAlignment="1">
      <alignment horizontal="right" vertical="center" wrapText="1"/>
    </xf>
    <xf numFmtId="0" fontId="31" fillId="0" borderId="12" xfId="60" applyFont="1" applyFill="1" applyBorder="1">
      <alignment/>
      <protection/>
    </xf>
    <xf numFmtId="170" fontId="26" fillId="0" borderId="13" xfId="0" applyNumberFormat="1" applyFont="1" applyBorder="1" applyAlignment="1">
      <alignment vertical="center" wrapText="1"/>
    </xf>
    <xf numFmtId="174" fontId="24" fillId="0" borderId="13" xfId="40" applyNumberFormat="1" applyFont="1" applyBorder="1" applyAlignment="1">
      <alignment horizontal="right" vertical="center" wrapText="1"/>
    </xf>
    <xf numFmtId="1" fontId="28" fillId="0" borderId="13" xfId="0" applyNumberFormat="1" applyFont="1" applyBorder="1" applyAlignment="1">
      <alignment vertical="center" wrapText="1"/>
    </xf>
    <xf numFmtId="0" fontId="31" fillId="0" borderId="14" xfId="60" applyFont="1" applyFill="1" applyBorder="1">
      <alignment/>
      <protection/>
    </xf>
    <xf numFmtId="174" fontId="26" fillId="0" borderId="15" xfId="40" applyNumberFormat="1" applyFont="1" applyBorder="1" applyAlignment="1">
      <alignment horizontal="right" vertical="center" wrapText="1"/>
    </xf>
    <xf numFmtId="0" fontId="33" fillId="19" borderId="31" xfId="60" applyFont="1" applyFill="1" applyBorder="1">
      <alignment/>
      <protection/>
    </xf>
    <xf numFmtId="0" fontId="24" fillId="19" borderId="32" xfId="57" applyFont="1" applyFill="1" applyBorder="1" applyAlignment="1">
      <alignment wrapText="1"/>
      <protection/>
    </xf>
    <xf numFmtId="174" fontId="24" fillId="19" borderId="32" xfId="40" applyNumberFormat="1" applyFont="1" applyFill="1" applyBorder="1" applyAlignment="1">
      <alignment horizontal="right" vertical="center" wrapText="1"/>
    </xf>
    <xf numFmtId="174" fontId="24" fillId="19" borderId="32" xfId="40" applyNumberFormat="1" applyFont="1" applyFill="1" applyBorder="1" applyAlignment="1">
      <alignment horizontal="right" vertical="center" wrapText="1"/>
    </xf>
    <xf numFmtId="0" fontId="26" fillId="0" borderId="33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174" fontId="24" fillId="0" borderId="17" xfId="40" applyNumberFormat="1" applyFont="1" applyBorder="1" applyAlignment="1">
      <alignment horizontal="right" vertical="center" wrapText="1"/>
    </xf>
    <xf numFmtId="174" fontId="24" fillId="0" borderId="22" xfId="40" applyNumberFormat="1" applyFont="1" applyBorder="1" applyAlignment="1">
      <alignment horizontal="center" vertical="center" wrapText="1"/>
    </xf>
    <xf numFmtId="174" fontId="24" fillId="0" borderId="36" xfId="40" applyNumberFormat="1" applyFont="1" applyBorder="1" applyAlignment="1">
      <alignment horizontal="center" vertical="center" wrapText="1"/>
    </xf>
    <xf numFmtId="174" fontId="24" fillId="0" borderId="37" xfId="40" applyNumberFormat="1" applyFont="1" applyBorder="1" applyAlignment="1">
      <alignment horizontal="center" vertical="center" wrapText="1"/>
    </xf>
    <xf numFmtId="0" fontId="28" fillId="0" borderId="13" xfId="57" applyFont="1" applyFill="1" applyBorder="1">
      <alignment/>
      <protection/>
    </xf>
    <xf numFmtId="174" fontId="24" fillId="0" borderId="13" xfId="40" applyNumberFormat="1" applyFont="1" applyBorder="1" applyAlignment="1">
      <alignment horizontal="center" vertical="center" wrapText="1"/>
    </xf>
    <xf numFmtId="0" fontId="33" fillId="19" borderId="12" xfId="60" applyFont="1" applyFill="1" applyBorder="1">
      <alignment/>
      <protection/>
    </xf>
    <xf numFmtId="0" fontId="24" fillId="19" borderId="13" xfId="57" applyFont="1" applyFill="1" applyBorder="1" applyAlignment="1">
      <alignment wrapText="1"/>
      <protection/>
    </xf>
    <xf numFmtId="3" fontId="24" fillId="19" borderId="13" xfId="0" applyNumberFormat="1" applyFont="1" applyFill="1" applyBorder="1" applyAlignment="1">
      <alignment horizontal="right" vertical="center" wrapText="1"/>
    </xf>
    <xf numFmtId="0" fontId="28" fillId="0" borderId="13" xfId="57" applyFont="1" applyFill="1" applyBorder="1">
      <alignment/>
      <protection/>
    </xf>
    <xf numFmtId="3" fontId="28" fillId="0" borderId="13" xfId="0" applyNumberFormat="1" applyFont="1" applyBorder="1" applyAlignment="1">
      <alignment horizontal="right" vertical="center" wrapText="1"/>
    </xf>
    <xf numFmtId="3" fontId="28" fillId="0" borderId="13" xfId="0" applyNumberFormat="1" applyFont="1" applyBorder="1" applyAlignment="1">
      <alignment/>
    </xf>
    <xf numFmtId="174" fontId="28" fillId="0" borderId="13" xfId="40" applyNumberFormat="1" applyFont="1" applyBorder="1" applyAlignment="1">
      <alignment horizontal="center" vertical="center" wrapText="1"/>
    </xf>
    <xf numFmtId="174" fontId="26" fillId="0" borderId="13" xfId="40" applyNumberFormat="1" applyFont="1" applyBorder="1" applyAlignment="1">
      <alignment horizontal="right"/>
    </xf>
    <xf numFmtId="3" fontId="28" fillId="0" borderId="13" xfId="0" applyNumberFormat="1" applyFont="1" applyBorder="1" applyAlignment="1">
      <alignment/>
    </xf>
    <xf numFmtId="3" fontId="24" fillId="19" borderId="13" xfId="0" applyNumberFormat="1" applyFont="1" applyFill="1" applyBorder="1" applyAlignment="1">
      <alignment/>
    </xf>
    <xf numFmtId="174" fontId="24" fillId="19" borderId="13" xfId="40" applyNumberFormat="1" applyFont="1" applyFill="1" applyBorder="1" applyAlignment="1">
      <alignment horizontal="right"/>
    </xf>
    <xf numFmtId="174" fontId="24" fillId="19" borderId="13" xfId="40" applyNumberFormat="1" applyFont="1" applyFill="1" applyBorder="1" applyAlignment="1">
      <alignment horizontal="right" vertical="center" wrapText="1"/>
    </xf>
    <xf numFmtId="0" fontId="33" fillId="19" borderId="18" xfId="60" applyFont="1" applyFill="1" applyBorder="1">
      <alignment/>
      <protection/>
    </xf>
    <xf numFmtId="0" fontId="24" fillId="19" borderId="19" xfId="57" applyFont="1" applyFill="1" applyBorder="1" applyAlignment="1">
      <alignment wrapText="1"/>
      <protection/>
    </xf>
    <xf numFmtId="3" fontId="24" fillId="19" borderId="19" xfId="0" applyNumberFormat="1" applyFont="1" applyFill="1" applyBorder="1" applyAlignment="1">
      <alignment/>
    </xf>
    <xf numFmtId="3" fontId="24" fillId="20" borderId="16" xfId="0" applyNumberFormat="1" applyFont="1" applyFill="1" applyBorder="1" applyAlignment="1">
      <alignment vertical="center" wrapText="1"/>
    </xf>
    <xf numFmtId="3" fontId="24" fillId="20" borderId="17" xfId="0" applyNumberFormat="1" applyFont="1" applyFill="1" applyBorder="1" applyAlignment="1">
      <alignment vertical="center" wrapText="1"/>
    </xf>
    <xf numFmtId="3" fontId="26" fillId="0" borderId="0" xfId="0" applyNumberFormat="1" applyFont="1" applyAlignment="1">
      <alignment vertical="center" wrapText="1"/>
    </xf>
    <xf numFmtId="3" fontId="24" fillId="0" borderId="11" xfId="0" applyNumberFormat="1" applyFont="1" applyBorder="1" applyAlignment="1">
      <alignment horizontal="right" vertical="center" wrapText="1"/>
    </xf>
    <xf numFmtId="3" fontId="24" fillId="19" borderId="11" xfId="0" applyNumberFormat="1" applyFont="1" applyFill="1" applyBorder="1" applyAlignment="1">
      <alignment horizontal="right" vertical="center" wrapText="1"/>
    </xf>
    <xf numFmtId="0" fontId="28" fillId="0" borderId="13" xfId="0" applyFont="1" applyFill="1" applyBorder="1" applyAlignment="1">
      <alignment horizontal="left" vertical="center"/>
    </xf>
    <xf numFmtId="3" fontId="26" fillId="0" borderId="13" xfId="0" applyNumberFormat="1" applyFont="1" applyBorder="1" applyAlignment="1">
      <alignment horizontal="right"/>
    </xf>
    <xf numFmtId="3" fontId="24" fillId="0" borderId="13" xfId="0" applyNumberFormat="1" applyFont="1" applyBorder="1" applyAlignment="1">
      <alignment horizontal="right" vertical="center" wrapText="1"/>
    </xf>
    <xf numFmtId="3" fontId="24" fillId="0" borderId="13" xfId="0" applyNumberFormat="1" applyFont="1" applyBorder="1" applyAlignment="1">
      <alignment horizontal="right"/>
    </xf>
    <xf numFmtId="3" fontId="28" fillId="0" borderId="13" xfId="0" applyNumberFormat="1" applyFont="1" applyBorder="1" applyAlignment="1">
      <alignment horizontal="right"/>
    </xf>
    <xf numFmtId="3" fontId="28" fillId="0" borderId="13" xfId="0" applyNumberFormat="1" applyFont="1" applyBorder="1" applyAlignment="1">
      <alignment horizontal="center"/>
    </xf>
    <xf numFmtId="0" fontId="33" fillId="19" borderId="14" xfId="60" applyFont="1" applyFill="1" applyBorder="1">
      <alignment/>
      <protection/>
    </xf>
    <xf numFmtId="0" fontId="24" fillId="19" borderId="15" xfId="57" applyFont="1" applyFill="1" applyBorder="1" applyAlignment="1">
      <alignment wrapText="1"/>
      <protection/>
    </xf>
    <xf numFmtId="3" fontId="24" fillId="0" borderId="15" xfId="0" applyNumberFormat="1" applyFont="1" applyBorder="1" applyAlignment="1">
      <alignment horizontal="right" vertical="center" wrapText="1"/>
    </xf>
    <xf numFmtId="3" fontId="24" fillId="19" borderId="15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Alignment="1">
      <alignment horizontal="left"/>
    </xf>
    <xf numFmtId="0" fontId="34" fillId="0" borderId="23" xfId="58" applyFont="1" applyBorder="1" applyAlignment="1">
      <alignment horizontal="center" vertical="center"/>
      <protection/>
    </xf>
    <xf numFmtId="0" fontId="19" fillId="0" borderId="0" xfId="58">
      <alignment/>
      <protection/>
    </xf>
    <xf numFmtId="0" fontId="19" fillId="0" borderId="38" xfId="58" applyBorder="1" applyAlignment="1">
      <alignment horizontal="center" vertical="center"/>
      <protection/>
    </xf>
    <xf numFmtId="0" fontId="19" fillId="0" borderId="38" xfId="58" applyBorder="1">
      <alignment/>
      <protection/>
    </xf>
    <xf numFmtId="0" fontId="19" fillId="0" borderId="23" xfId="58" applyFont="1" applyBorder="1" applyAlignment="1">
      <alignment horizontal="center" vertical="center" wrapText="1"/>
      <protection/>
    </xf>
    <xf numFmtId="0" fontId="19" fillId="0" borderId="39" xfId="58" applyFont="1" applyBorder="1" applyAlignment="1">
      <alignment horizontal="center" vertical="center"/>
      <protection/>
    </xf>
    <xf numFmtId="0" fontId="19" fillId="0" borderId="40" xfId="58" applyFont="1" applyBorder="1" applyAlignment="1">
      <alignment horizontal="center" vertical="center"/>
      <protection/>
    </xf>
    <xf numFmtId="0" fontId="19" fillId="0" borderId="41" xfId="58" applyFont="1" applyBorder="1" applyAlignment="1">
      <alignment horizontal="center" vertical="center"/>
      <protection/>
    </xf>
    <xf numFmtId="0" fontId="19" fillId="0" borderId="41" xfId="58" applyFont="1" applyBorder="1" applyAlignment="1">
      <alignment horizontal="center" vertical="center" wrapText="1"/>
      <protection/>
    </xf>
    <xf numFmtId="0" fontId="19" fillId="0" borderId="42" xfId="58" applyBorder="1" applyAlignment="1">
      <alignment horizontal="center" vertical="center"/>
      <protection/>
    </xf>
    <xf numFmtId="0" fontId="19" fillId="0" borderId="42" xfId="58" applyBorder="1">
      <alignment/>
      <protection/>
    </xf>
    <xf numFmtId="3" fontId="19" fillId="0" borderId="42" xfId="58" applyNumberFormat="1" applyBorder="1">
      <alignment/>
      <protection/>
    </xf>
    <xf numFmtId="3" fontId="19" fillId="0" borderId="43" xfId="58" applyNumberFormat="1" applyBorder="1">
      <alignment/>
      <protection/>
    </xf>
    <xf numFmtId="0" fontId="19" fillId="0" borderId="27" xfId="58" applyBorder="1" applyAlignment="1">
      <alignment horizontal="center" vertical="center"/>
      <protection/>
    </xf>
    <xf numFmtId="0" fontId="19" fillId="0" borderId="27" xfId="58" applyBorder="1" applyAlignment="1">
      <alignment vertical="center" wrapText="1"/>
      <protection/>
    </xf>
    <xf numFmtId="0" fontId="19" fillId="0" borderId="27" xfId="58" applyBorder="1">
      <alignment/>
      <protection/>
    </xf>
    <xf numFmtId="0" fontId="19" fillId="0" borderId="44" xfId="58" applyBorder="1">
      <alignment/>
      <protection/>
    </xf>
    <xf numFmtId="3" fontId="19" fillId="0" borderId="27" xfId="58" applyNumberFormat="1" applyBorder="1">
      <alignment/>
      <protection/>
    </xf>
    <xf numFmtId="3" fontId="19" fillId="0" borderId="44" xfId="58" applyNumberFormat="1" applyBorder="1">
      <alignment/>
      <protection/>
    </xf>
    <xf numFmtId="0" fontId="19" fillId="0" borderId="45" xfId="58" applyBorder="1" applyAlignment="1">
      <alignment horizontal="center" vertical="center"/>
      <protection/>
    </xf>
    <xf numFmtId="0" fontId="19" fillId="0" borderId="45" xfId="58" applyBorder="1" applyAlignment="1">
      <alignment vertical="center" wrapText="1"/>
      <protection/>
    </xf>
    <xf numFmtId="0" fontId="19" fillId="0" borderId="46" xfId="58" applyBorder="1">
      <alignment/>
      <protection/>
    </xf>
    <xf numFmtId="0" fontId="19" fillId="0" borderId="45" xfId="58" applyBorder="1">
      <alignment/>
      <protection/>
    </xf>
    <xf numFmtId="0" fontId="19" fillId="0" borderId="47" xfId="58" applyBorder="1">
      <alignment/>
      <protection/>
    </xf>
    <xf numFmtId="0" fontId="34" fillId="0" borderId="23" xfId="58" applyFont="1" applyBorder="1" applyAlignment="1">
      <alignment vertical="center" wrapText="1"/>
      <protection/>
    </xf>
    <xf numFmtId="3" fontId="34" fillId="0" borderId="48" xfId="58" applyNumberFormat="1" applyFont="1" applyBorder="1">
      <alignment/>
      <protection/>
    </xf>
    <xf numFmtId="3" fontId="34" fillId="0" borderId="23" xfId="58" applyNumberFormat="1" applyFont="1" applyBorder="1">
      <alignment/>
      <protection/>
    </xf>
    <xf numFmtId="3" fontId="34" fillId="0" borderId="49" xfId="58" applyNumberFormat="1" applyFont="1" applyBorder="1">
      <alignment/>
      <protection/>
    </xf>
    <xf numFmtId="3" fontId="34" fillId="0" borderId="0" xfId="58" applyNumberFormat="1" applyFont="1">
      <alignment/>
      <protection/>
    </xf>
    <xf numFmtId="0" fontId="34" fillId="0" borderId="0" xfId="58" applyFont="1">
      <alignment/>
      <protection/>
    </xf>
    <xf numFmtId="0" fontId="34" fillId="0" borderId="48" xfId="58" applyFont="1" applyBorder="1" applyAlignment="1">
      <alignment horizontal="center" vertical="center"/>
      <protection/>
    </xf>
    <xf numFmtId="0" fontId="34" fillId="0" borderId="48" xfId="58" applyFont="1" applyBorder="1" applyAlignment="1">
      <alignment vertical="center" wrapText="1"/>
      <protection/>
    </xf>
    <xf numFmtId="174" fontId="34" fillId="0" borderId="23" xfId="40" applyNumberFormat="1" applyFont="1" applyBorder="1" applyAlignment="1">
      <alignment horizontal="right" vertical="center" wrapText="1"/>
    </xf>
    <xf numFmtId="0" fontId="19" fillId="0" borderId="50" xfId="58" applyBorder="1" applyAlignment="1">
      <alignment horizontal="center" vertical="center"/>
      <protection/>
    </xf>
    <xf numFmtId="0" fontId="19" fillId="0" borderId="50" xfId="58" applyFont="1" applyBorder="1" applyAlignment="1">
      <alignment vertical="center" wrapText="1"/>
      <protection/>
    </xf>
    <xf numFmtId="3" fontId="19" fillId="0" borderId="51" xfId="58" applyNumberFormat="1" applyBorder="1">
      <alignment/>
      <protection/>
    </xf>
    <xf numFmtId="3" fontId="19" fillId="0" borderId="50" xfId="58" applyNumberFormat="1" applyBorder="1">
      <alignment/>
      <protection/>
    </xf>
    <xf numFmtId="3" fontId="19" fillId="0" borderId="52" xfId="58" applyNumberFormat="1" applyBorder="1">
      <alignment/>
      <protection/>
    </xf>
    <xf numFmtId="0" fontId="19" fillId="0" borderId="53" xfId="58" applyBorder="1">
      <alignment/>
      <protection/>
    </xf>
    <xf numFmtId="0" fontId="19" fillId="0" borderId="27" xfId="58" applyFont="1" applyBorder="1" applyAlignment="1">
      <alignment vertical="center" wrapText="1"/>
      <protection/>
    </xf>
    <xf numFmtId="3" fontId="19" fillId="0" borderId="53" xfId="58" applyNumberFormat="1" applyBorder="1">
      <alignment/>
      <protection/>
    </xf>
    <xf numFmtId="3" fontId="19" fillId="0" borderId="54" xfId="58" applyNumberFormat="1" applyBorder="1">
      <alignment/>
      <protection/>
    </xf>
    <xf numFmtId="3" fontId="19" fillId="0" borderId="45" xfId="58" applyNumberFormat="1" applyBorder="1">
      <alignment/>
      <protection/>
    </xf>
    <xf numFmtId="3" fontId="19" fillId="0" borderId="47" xfId="58" applyNumberFormat="1" applyBorder="1">
      <alignment/>
      <protection/>
    </xf>
    <xf numFmtId="174" fontId="19" fillId="0" borderId="42" xfId="40" applyNumberFormat="1" applyFont="1" applyBorder="1" applyAlignment="1">
      <alignment horizontal="right" vertical="center" wrapText="1"/>
    </xf>
    <xf numFmtId="174" fontId="19" fillId="0" borderId="0" xfId="58" applyNumberFormat="1">
      <alignment/>
      <protection/>
    </xf>
    <xf numFmtId="0" fontId="19" fillId="0" borderId="55" xfId="58" applyBorder="1">
      <alignment/>
      <protection/>
    </xf>
    <xf numFmtId="0" fontId="19" fillId="0" borderId="54" xfId="58" applyBorder="1">
      <alignment/>
      <protection/>
    </xf>
    <xf numFmtId="0" fontId="19" fillId="0" borderId="0" xfId="58" applyAlignment="1">
      <alignment horizontal="center" vertical="center"/>
      <protection/>
    </xf>
    <xf numFmtId="0" fontId="19" fillId="0" borderId="0" xfId="58" applyAlignment="1">
      <alignment vertical="center" wrapText="1"/>
      <protection/>
    </xf>
    <xf numFmtId="0" fontId="19" fillId="0" borderId="16" xfId="58" applyFont="1" applyBorder="1" applyAlignment="1">
      <alignment horizontal="center" vertical="center"/>
      <protection/>
    </xf>
    <xf numFmtId="0" fontId="19" fillId="0" borderId="56" xfId="58" applyFont="1" applyBorder="1" applyAlignment="1">
      <alignment horizontal="center" vertical="center"/>
      <protection/>
    </xf>
    <xf numFmtId="0" fontId="19" fillId="0" borderId="57" xfId="58" applyFont="1" applyBorder="1">
      <alignment/>
      <protection/>
    </xf>
    <xf numFmtId="0" fontId="19" fillId="0" borderId="28" xfId="58" applyFont="1" applyBorder="1" applyAlignment="1">
      <alignment horizontal="center" vertical="center"/>
      <protection/>
    </xf>
    <xf numFmtId="0" fontId="19" fillId="0" borderId="29" xfId="58" applyFont="1" applyBorder="1">
      <alignment/>
      <protection/>
    </xf>
    <xf numFmtId="0" fontId="19" fillId="0" borderId="0" xfId="58" applyFont="1" applyBorder="1" applyAlignment="1">
      <alignment horizontal="center" vertical="center"/>
      <protection/>
    </xf>
    <xf numFmtId="0" fontId="19" fillId="0" borderId="0" xfId="58" applyFont="1" applyBorder="1">
      <alignment/>
      <protection/>
    </xf>
    <xf numFmtId="174" fontId="19" fillId="0" borderId="0" xfId="4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58" xfId="0" applyFont="1" applyBorder="1" applyAlignment="1">
      <alignment/>
    </xf>
    <xf numFmtId="0" fontId="26" fillId="0" borderId="59" xfId="0" applyFont="1" applyBorder="1" applyAlignment="1">
      <alignment/>
    </xf>
    <xf numFmtId="0" fontId="26" fillId="0" borderId="60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61" xfId="0" applyFont="1" applyBorder="1" applyAlignment="1">
      <alignment horizontal="center"/>
    </xf>
    <xf numFmtId="0" fontId="24" fillId="0" borderId="62" xfId="0" applyFont="1" applyBorder="1" applyAlignment="1">
      <alignment horizontal="center"/>
    </xf>
    <xf numFmtId="0" fontId="0" fillId="0" borderId="0" xfId="0" applyBorder="1" applyAlignment="1">
      <alignment/>
    </xf>
    <xf numFmtId="3" fontId="24" fillId="0" borderId="59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24" fillId="0" borderId="60" xfId="0" applyNumberFormat="1" applyFont="1" applyBorder="1" applyAlignment="1">
      <alignment horizontal="center" vertical="center"/>
    </xf>
    <xf numFmtId="3" fontId="24" fillId="0" borderId="63" xfId="0" applyNumberFormat="1" applyFont="1" applyBorder="1" applyAlignment="1">
      <alignment horizontal="center" vertical="center"/>
    </xf>
    <xf numFmtId="0" fontId="25" fillId="0" borderId="64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3" fontId="26" fillId="0" borderId="11" xfId="0" applyNumberFormat="1" applyFont="1" applyBorder="1" applyAlignment="1">
      <alignment vertical="center"/>
    </xf>
    <xf numFmtId="3" fontId="26" fillId="0" borderId="11" xfId="0" applyNumberFormat="1" applyFont="1" applyBorder="1" applyAlignment="1">
      <alignment horizontal="right" vertical="center"/>
    </xf>
    <xf numFmtId="3" fontId="26" fillId="0" borderId="65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vertical="center"/>
    </xf>
    <xf numFmtId="0" fontId="25" fillId="0" borderId="55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3" fontId="26" fillId="0" borderId="13" xfId="0" applyNumberFormat="1" applyFont="1" applyBorder="1" applyAlignment="1">
      <alignment horizontal="right" vertical="center"/>
    </xf>
    <xf numFmtId="3" fontId="26" fillId="0" borderId="66" xfId="0" applyNumberFormat="1" applyFont="1" applyBorder="1" applyAlignment="1">
      <alignment horizontal="right" vertical="center"/>
    </xf>
    <xf numFmtId="3" fontId="26" fillId="0" borderId="13" xfId="59" applyNumberFormat="1" applyFont="1" applyBorder="1" applyAlignment="1">
      <alignment horizontal="right" vertical="center"/>
      <protection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6" fillId="0" borderId="13" xfId="0" applyNumberFormat="1" applyFont="1" applyFill="1" applyBorder="1" applyAlignment="1">
      <alignment horizontal="right" vertical="center"/>
    </xf>
    <xf numFmtId="3" fontId="26" fillId="0" borderId="66" xfId="0" applyNumberFormat="1" applyFont="1" applyFill="1" applyBorder="1" applyAlignment="1">
      <alignment horizontal="right" vertical="center"/>
    </xf>
    <xf numFmtId="3" fontId="26" fillId="0" borderId="13" xfId="0" applyNumberFormat="1" applyFont="1" applyFill="1" applyBorder="1" applyAlignment="1">
      <alignment vertical="center"/>
    </xf>
    <xf numFmtId="9" fontId="26" fillId="0" borderId="13" xfId="67" applyFont="1" applyFill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66" xfId="0" applyFont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3" fontId="24" fillId="0" borderId="67" xfId="0" applyNumberFormat="1" applyFont="1" applyBorder="1" applyAlignment="1">
      <alignment horizontal="center" vertical="center"/>
    </xf>
    <xf numFmtId="3" fontId="24" fillId="0" borderId="68" xfId="0" applyNumberFormat="1" applyFont="1" applyBorder="1" applyAlignment="1">
      <alignment horizontal="center" vertical="center"/>
    </xf>
    <xf numFmtId="3" fontId="24" fillId="0" borderId="69" xfId="0" applyNumberFormat="1" applyFont="1" applyBorder="1" applyAlignment="1">
      <alignment horizontal="center" vertical="center"/>
    </xf>
    <xf numFmtId="3" fontId="24" fillId="0" borderId="70" xfId="0" applyNumberFormat="1" applyFont="1" applyBorder="1" applyAlignment="1">
      <alignment horizontal="center" vertical="center"/>
    </xf>
    <xf numFmtId="3" fontId="24" fillId="0" borderId="29" xfId="0" applyNumberFormat="1" applyFont="1" applyBorder="1" applyAlignment="1">
      <alignment horizontal="center" vertical="center"/>
    </xf>
    <xf numFmtId="3" fontId="24" fillId="0" borderId="30" xfId="0" applyNumberFormat="1" applyFont="1" applyBorder="1" applyAlignment="1">
      <alignment horizontal="center" vertical="center"/>
    </xf>
    <xf numFmtId="3" fontId="26" fillId="0" borderId="10" xfId="0" applyNumberFormat="1" applyFont="1" applyFill="1" applyBorder="1" applyAlignment="1">
      <alignment vertical="center"/>
    </xf>
    <xf numFmtId="3" fontId="26" fillId="0" borderId="65" xfId="0" applyNumberFormat="1" applyFont="1" applyBorder="1" applyAlignment="1">
      <alignment vertical="center"/>
    </xf>
    <xf numFmtId="3" fontId="26" fillId="0" borderId="12" xfId="0" applyNumberFormat="1" applyFont="1" applyFill="1" applyBorder="1" applyAlignment="1">
      <alignment vertical="center"/>
    </xf>
    <xf numFmtId="3" fontId="26" fillId="0" borderId="66" xfId="0" applyNumberFormat="1" applyFont="1" applyBorder="1" applyAlignment="1">
      <alignment vertical="center"/>
    </xf>
    <xf numFmtId="3" fontId="26" fillId="0" borderId="13" xfId="59" applyNumberFormat="1" applyFont="1" applyBorder="1" applyAlignment="1">
      <alignment vertical="center"/>
      <protection/>
    </xf>
    <xf numFmtId="3" fontId="26" fillId="0" borderId="66" xfId="59" applyNumberFormat="1" applyFont="1" applyBorder="1" applyAlignment="1">
      <alignment vertical="center"/>
      <protection/>
    </xf>
    <xf numFmtId="0" fontId="27" fillId="0" borderId="16" xfId="0" applyFont="1" applyFill="1" applyBorder="1" applyAlignment="1">
      <alignment vertical="center" wrapText="1"/>
    </xf>
    <xf numFmtId="0" fontId="27" fillId="0" borderId="71" xfId="0" applyFont="1" applyFill="1" applyBorder="1" applyAlignment="1">
      <alignment vertical="center" wrapText="1"/>
    </xf>
    <xf numFmtId="0" fontId="1" fillId="0" borderId="24" xfId="0" applyFont="1" applyBorder="1" applyAlignment="1">
      <alignment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72" xfId="0" applyBorder="1" applyAlignment="1">
      <alignment/>
    </xf>
    <xf numFmtId="0" fontId="0" fillId="0" borderId="2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24" fillId="0" borderId="73" xfId="0" applyFont="1" applyBorder="1" applyAlignment="1">
      <alignment horizontal="left"/>
    </xf>
    <xf numFmtId="0" fontId="0" fillId="0" borderId="64" xfId="0" applyBorder="1" applyAlignment="1">
      <alignment/>
    </xf>
    <xf numFmtId="0" fontId="0" fillId="0" borderId="42" xfId="0" applyBorder="1" applyAlignment="1">
      <alignment/>
    </xf>
    <xf numFmtId="0" fontId="0" fillId="0" borderId="74" xfId="0" applyBorder="1" applyAlignment="1">
      <alignment/>
    </xf>
    <xf numFmtId="0" fontId="1" fillId="0" borderId="0" xfId="0" applyFont="1" applyAlignment="1">
      <alignment/>
    </xf>
    <xf numFmtId="0" fontId="24" fillId="0" borderId="59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4" fillId="0" borderId="76" xfId="0" applyFont="1" applyBorder="1" applyAlignment="1">
      <alignment horizontal="center"/>
    </xf>
    <xf numFmtId="0" fontId="26" fillId="0" borderId="77" xfId="0" applyFont="1" applyBorder="1" applyAlignment="1">
      <alignment/>
    </xf>
    <xf numFmtId="3" fontId="26" fillId="0" borderId="63" xfId="0" applyNumberFormat="1" applyFont="1" applyBorder="1" applyAlignment="1">
      <alignment/>
    </xf>
    <xf numFmtId="0" fontId="26" fillId="0" borderId="75" xfId="0" applyFont="1" applyBorder="1" applyAlignment="1">
      <alignment/>
    </xf>
    <xf numFmtId="0" fontId="26" fillId="0" borderId="76" xfId="0" applyFont="1" applyBorder="1" applyAlignment="1">
      <alignment/>
    </xf>
    <xf numFmtId="0" fontId="26" fillId="0" borderId="63" xfId="0" applyFont="1" applyBorder="1" applyAlignment="1">
      <alignment/>
    </xf>
    <xf numFmtId="3" fontId="28" fillId="0" borderId="63" xfId="0" applyNumberFormat="1" applyFont="1" applyBorder="1" applyAlignment="1">
      <alignment/>
    </xf>
    <xf numFmtId="3" fontId="26" fillId="0" borderId="59" xfId="0" applyNumberFormat="1" applyFont="1" applyBorder="1" applyAlignment="1">
      <alignment/>
    </xf>
    <xf numFmtId="3" fontId="26" fillId="0" borderId="58" xfId="0" applyNumberFormat="1" applyFont="1" applyBorder="1" applyAlignment="1">
      <alignment/>
    </xf>
    <xf numFmtId="0" fontId="26" fillId="0" borderId="24" xfId="0" applyFont="1" applyBorder="1" applyAlignment="1">
      <alignment/>
    </xf>
    <xf numFmtId="0" fontId="24" fillId="0" borderId="23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26" fillId="0" borderId="50" xfId="0" applyFont="1" applyFill="1" applyBorder="1" applyAlignment="1">
      <alignment/>
    </xf>
    <xf numFmtId="3" fontId="28" fillId="0" borderId="50" xfId="0" applyNumberFormat="1" applyFont="1" applyFill="1" applyBorder="1" applyAlignment="1">
      <alignment/>
    </xf>
    <xf numFmtId="3" fontId="26" fillId="0" borderId="50" xfId="0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3" fontId="26" fillId="0" borderId="27" xfId="0" applyNumberFormat="1" applyFont="1" applyFill="1" applyBorder="1" applyAlignment="1">
      <alignment/>
    </xf>
    <xf numFmtId="3" fontId="26" fillId="0" borderId="44" xfId="0" applyNumberFormat="1" applyFont="1" applyBorder="1" applyAlignment="1">
      <alignment/>
    </xf>
    <xf numFmtId="0" fontId="26" fillId="0" borderId="27" xfId="0" applyFont="1" applyFill="1" applyBorder="1" applyAlignment="1">
      <alignment/>
    </xf>
    <xf numFmtId="0" fontId="26" fillId="0" borderId="27" xfId="0" applyFont="1" applyFill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57" applyFont="1" applyBorder="1" applyAlignment="1">
      <alignment vertical="center" wrapText="1"/>
      <protection/>
    </xf>
    <xf numFmtId="0" fontId="25" fillId="0" borderId="12" xfId="0" applyFont="1" applyBorder="1" applyAlignment="1">
      <alignment wrapText="1"/>
    </xf>
    <xf numFmtId="0" fontId="25" fillId="0" borderId="74" xfId="0" applyFont="1" applyBorder="1" applyAlignment="1">
      <alignment wrapText="1"/>
    </xf>
    <xf numFmtId="3" fontId="26" fillId="0" borderId="46" xfId="0" applyNumberFormat="1" applyFont="1" applyFill="1" applyBorder="1" applyAlignment="1">
      <alignment/>
    </xf>
    <xf numFmtId="3" fontId="26" fillId="0" borderId="46" xfId="0" applyNumberFormat="1" applyFont="1" applyBorder="1" applyAlignment="1">
      <alignment/>
    </xf>
    <xf numFmtId="3" fontId="26" fillId="0" borderId="78" xfId="0" applyNumberFormat="1" applyFont="1" applyBorder="1" applyAlignment="1">
      <alignment/>
    </xf>
    <xf numFmtId="0" fontId="24" fillId="0" borderId="23" xfId="0" applyFont="1" applyFill="1" applyBorder="1" applyAlignment="1">
      <alignment/>
    </xf>
    <xf numFmtId="3" fontId="24" fillId="0" borderId="23" xfId="0" applyNumberFormat="1" applyFont="1" applyFill="1" applyBorder="1" applyAlignment="1">
      <alignment/>
    </xf>
    <xf numFmtId="0" fontId="25" fillId="0" borderId="31" xfId="0" applyFont="1" applyBorder="1" applyAlignment="1">
      <alignment/>
    </xf>
    <xf numFmtId="3" fontId="26" fillId="0" borderId="50" xfId="0" applyNumberFormat="1" applyFont="1" applyBorder="1" applyAlignment="1">
      <alignment/>
    </xf>
    <xf numFmtId="3" fontId="26" fillId="0" borderId="52" xfId="0" applyNumberFormat="1" applyFont="1" applyBorder="1" applyAlignment="1">
      <alignment/>
    </xf>
    <xf numFmtId="3" fontId="28" fillId="0" borderId="27" xfId="0" applyNumberFormat="1" applyFont="1" applyFill="1" applyBorder="1" applyAlignment="1">
      <alignment/>
    </xf>
    <xf numFmtId="3" fontId="26" fillId="0" borderId="27" xfId="0" applyNumberFormat="1" applyFont="1" applyFill="1" applyBorder="1" applyAlignment="1">
      <alignment/>
    </xf>
    <xf numFmtId="0" fontId="25" fillId="0" borderId="12" xfId="0" applyFont="1" applyBorder="1" applyAlignment="1">
      <alignment/>
    </xf>
    <xf numFmtId="3" fontId="28" fillId="0" borderId="27" xfId="0" applyNumberFormat="1" applyFont="1" applyBorder="1" applyAlignment="1">
      <alignment/>
    </xf>
    <xf numFmtId="0" fontId="25" fillId="0" borderId="14" xfId="0" applyFont="1" applyBorder="1" applyAlignment="1">
      <alignment wrapText="1"/>
    </xf>
    <xf numFmtId="0" fontId="24" fillId="0" borderId="23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25" fillId="0" borderId="0" xfId="0" applyNumberFormat="1" applyFont="1" applyAlignment="1">
      <alignment horizontal="right"/>
    </xf>
    <xf numFmtId="0" fontId="24" fillId="0" borderId="23" xfId="0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/>
    </xf>
    <xf numFmtId="0" fontId="26" fillId="0" borderId="50" xfId="0" applyFont="1" applyBorder="1" applyAlignment="1">
      <alignment vertical="center" wrapText="1"/>
    </xf>
    <xf numFmtId="3" fontId="26" fillId="0" borderId="50" xfId="40" applyNumberFormat="1" applyFont="1" applyBorder="1" applyAlignment="1">
      <alignment horizontal="right" vertical="center" wrapText="1"/>
    </xf>
    <xf numFmtId="3" fontId="26" fillId="0" borderId="50" xfId="0" applyNumberFormat="1" applyFont="1" applyBorder="1" applyAlignment="1">
      <alignment vertical="center" wrapText="1"/>
    </xf>
    <xf numFmtId="3" fontId="26" fillId="0" borderId="52" xfId="0" applyNumberFormat="1" applyFont="1" applyBorder="1" applyAlignment="1">
      <alignment vertical="center" wrapText="1"/>
    </xf>
    <xf numFmtId="0" fontId="26" fillId="0" borderId="55" xfId="0" applyFont="1" applyBorder="1" applyAlignment="1">
      <alignment vertical="center" wrapText="1"/>
    </xf>
    <xf numFmtId="3" fontId="26" fillId="0" borderId="27" xfId="40" applyNumberFormat="1" applyFont="1" applyBorder="1" applyAlignment="1">
      <alignment horizontal="right" vertical="center" wrapText="1"/>
    </xf>
    <xf numFmtId="3" fontId="26" fillId="0" borderId="27" xfId="0" applyNumberFormat="1" applyFont="1" applyBorder="1" applyAlignment="1">
      <alignment vertical="center" wrapText="1"/>
    </xf>
    <xf numFmtId="3" fontId="26" fillId="0" borderId="44" xfId="0" applyNumberFormat="1" applyFont="1" applyBorder="1" applyAlignment="1">
      <alignment vertical="center" wrapText="1"/>
    </xf>
    <xf numFmtId="3" fontId="26" fillId="0" borderId="44" xfId="40" applyNumberFormat="1" applyFont="1" applyBorder="1" applyAlignment="1">
      <alignment horizontal="right" vertical="center" wrapText="1"/>
    </xf>
    <xf numFmtId="3" fontId="26" fillId="0" borderId="27" xfId="0" applyNumberFormat="1" applyFont="1" applyBorder="1" applyAlignment="1">
      <alignment/>
    </xf>
    <xf numFmtId="3" fontId="26" fillId="0" borderId="27" xfId="0" applyNumberFormat="1" applyFont="1" applyBorder="1" applyAlignment="1">
      <alignment wrapText="1"/>
    </xf>
    <xf numFmtId="3" fontId="26" fillId="0" borderId="27" xfId="0" applyNumberFormat="1" applyFont="1" applyBorder="1" applyAlignment="1">
      <alignment/>
    </xf>
    <xf numFmtId="0" fontId="26" fillId="0" borderId="27" xfId="0" applyFont="1" applyBorder="1" applyAlignment="1">
      <alignment wrapText="1"/>
    </xf>
    <xf numFmtId="0" fontId="26" fillId="0" borderId="45" xfId="0" applyFont="1" applyFill="1" applyBorder="1" applyAlignment="1">
      <alignment/>
    </xf>
    <xf numFmtId="3" fontId="26" fillId="0" borderId="45" xfId="40" applyNumberFormat="1" applyFont="1" applyBorder="1" applyAlignment="1">
      <alignment horizontal="right" vertical="center" wrapText="1"/>
    </xf>
    <xf numFmtId="3" fontId="26" fillId="0" borderId="45" xfId="0" applyNumberFormat="1" applyFont="1" applyBorder="1" applyAlignment="1">
      <alignment vertical="center" wrapText="1"/>
    </xf>
    <xf numFmtId="3" fontId="26" fillId="0" borderId="47" xfId="0" applyNumberFormat="1" applyFont="1" applyBorder="1" applyAlignment="1">
      <alignment vertical="center" wrapText="1"/>
    </xf>
    <xf numFmtId="3" fontId="24" fillId="0" borderId="23" xfId="40" applyNumberFormat="1" applyFont="1" applyBorder="1" applyAlignment="1">
      <alignment horizontal="right" vertical="center" wrapText="1"/>
    </xf>
    <xf numFmtId="0" fontId="26" fillId="0" borderId="27" xfId="0" applyFont="1" applyBorder="1" applyAlignment="1">
      <alignment vertical="center" wrapText="1"/>
    </xf>
    <xf numFmtId="3" fontId="28" fillId="0" borderId="27" xfId="40" applyNumberFormat="1" applyFont="1" applyBorder="1" applyAlignment="1">
      <alignment horizontal="right" vertical="center" wrapText="1"/>
    </xf>
    <xf numFmtId="9" fontId="26" fillId="0" borderId="27" xfId="0" applyNumberFormat="1" applyFont="1" applyBorder="1" applyAlignment="1">
      <alignment/>
    </xf>
    <xf numFmtId="0" fontId="24" fillId="0" borderId="0" xfId="0" applyFont="1" applyBorder="1" applyAlignment="1">
      <alignment vertical="center" wrapText="1"/>
    </xf>
    <xf numFmtId="3" fontId="24" fillId="0" borderId="0" xfId="40" applyNumberFormat="1" applyFont="1" applyBorder="1" applyAlignment="1">
      <alignment horizontal="right" vertical="center" wrapText="1"/>
    </xf>
    <xf numFmtId="9" fontId="25" fillId="0" borderId="0" xfId="67" applyFont="1" applyAlignment="1">
      <alignment/>
    </xf>
    <xf numFmtId="0" fontId="26" fillId="0" borderId="0" xfId="0" applyFont="1" applyAlignment="1">
      <alignment horizontal="center"/>
    </xf>
    <xf numFmtId="0" fontId="35" fillId="0" borderId="24" xfId="0" applyFont="1" applyBorder="1" applyAlignment="1">
      <alignment horizontal="center"/>
    </xf>
    <xf numFmtId="0" fontId="36" fillId="0" borderId="55" xfId="0" applyFont="1" applyBorder="1" applyAlignment="1">
      <alignment/>
    </xf>
    <xf numFmtId="3" fontId="26" fillId="0" borderId="42" xfId="0" applyNumberFormat="1" applyFont="1" applyBorder="1" applyAlignment="1">
      <alignment/>
    </xf>
    <xf numFmtId="3" fontId="36" fillId="0" borderId="55" xfId="0" applyNumberFormat="1" applyFont="1" applyBorder="1" applyAlignment="1">
      <alignment/>
    </xf>
    <xf numFmtId="3" fontId="36" fillId="0" borderId="27" xfId="0" applyNumberFormat="1" applyFont="1" applyBorder="1" applyAlignment="1">
      <alignment/>
    </xf>
    <xf numFmtId="0" fontId="36" fillId="0" borderId="55" xfId="0" applyFont="1" applyBorder="1" applyAlignment="1">
      <alignment wrapText="1"/>
    </xf>
    <xf numFmtId="0" fontId="36" fillId="0" borderId="74" xfId="0" applyFont="1" applyBorder="1" applyAlignment="1">
      <alignment/>
    </xf>
    <xf numFmtId="3" fontId="36" fillId="0" borderId="46" xfId="0" applyNumberFormat="1" applyFont="1" applyBorder="1" applyAlignment="1">
      <alignment/>
    </xf>
    <xf numFmtId="0" fontId="35" fillId="0" borderId="24" xfId="0" applyFont="1" applyBorder="1" applyAlignment="1">
      <alignment/>
    </xf>
    <xf numFmtId="3" fontId="35" fillId="0" borderId="23" xfId="40" applyNumberFormat="1" applyFont="1" applyBorder="1" applyAlignment="1">
      <alignment horizontal="right"/>
    </xf>
    <xf numFmtId="3" fontId="36" fillId="0" borderId="64" xfId="0" applyNumberFormat="1" applyFont="1" applyBorder="1" applyAlignment="1">
      <alignment/>
    </xf>
    <xf numFmtId="3" fontId="36" fillId="0" borderId="42" xfId="0" applyNumberFormat="1" applyFont="1" applyBorder="1" applyAlignment="1">
      <alignment/>
    </xf>
    <xf numFmtId="3" fontId="36" fillId="0" borderId="55" xfId="0" applyNumberFormat="1" applyFont="1" applyBorder="1" applyAlignment="1">
      <alignment wrapText="1"/>
    </xf>
    <xf numFmtId="3" fontId="35" fillId="0" borderId="24" xfId="0" applyNumberFormat="1" applyFont="1" applyBorder="1" applyAlignment="1">
      <alignment/>
    </xf>
    <xf numFmtId="3" fontId="35" fillId="0" borderId="23" xfId="0" applyNumberFormat="1" applyFont="1" applyBorder="1" applyAlignment="1">
      <alignment/>
    </xf>
    <xf numFmtId="0" fontId="36" fillId="0" borderId="64" xfId="0" applyFont="1" applyBorder="1" applyAlignment="1">
      <alignment/>
    </xf>
    <xf numFmtId="0" fontId="36" fillId="0" borderId="55" xfId="0" applyFont="1" applyBorder="1" applyAlignment="1">
      <alignment/>
    </xf>
    <xf numFmtId="0" fontId="36" fillId="0" borderId="64" xfId="0" applyFont="1" applyBorder="1" applyAlignment="1">
      <alignment/>
    </xf>
    <xf numFmtId="3" fontId="35" fillId="0" borderId="42" xfId="0" applyNumberFormat="1" applyFont="1" applyBorder="1" applyAlignment="1">
      <alignment/>
    </xf>
    <xf numFmtId="0" fontId="36" fillId="0" borderId="0" xfId="0" applyFont="1" applyAlignment="1">
      <alignment/>
    </xf>
    <xf numFmtId="0" fontId="35" fillId="0" borderId="41" xfId="0" applyFont="1" applyBorder="1" applyAlignment="1">
      <alignment/>
    </xf>
    <xf numFmtId="3" fontId="24" fillId="0" borderId="40" xfId="0" applyNumberFormat="1" applyFont="1" applyBorder="1" applyAlignment="1">
      <alignment/>
    </xf>
    <xf numFmtId="0" fontId="35" fillId="0" borderId="75" xfId="0" applyFont="1" applyBorder="1" applyAlignment="1">
      <alignment/>
    </xf>
    <xf numFmtId="3" fontId="24" fillId="0" borderId="79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65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66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80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22" xfId="0" applyFont="1" applyBorder="1" applyAlignment="1">
      <alignment/>
    </xf>
    <xf numFmtId="0" fontId="38" fillId="0" borderId="0" xfId="0" applyFont="1" applyAlignment="1">
      <alignment/>
    </xf>
    <xf numFmtId="0" fontId="38" fillId="0" borderId="31" xfId="0" applyFont="1" applyBorder="1" applyAlignment="1">
      <alignment/>
    </xf>
    <xf numFmtId="0" fontId="38" fillId="0" borderId="18" xfId="0" applyFont="1" applyBorder="1" applyAlignment="1">
      <alignment/>
    </xf>
    <xf numFmtId="3" fontId="19" fillId="0" borderId="27" xfId="58" applyNumberFormat="1" applyFont="1" applyBorder="1">
      <alignment/>
      <protection/>
    </xf>
    <xf numFmtId="0" fontId="25" fillId="0" borderId="10" xfId="0" applyFont="1" applyFill="1" applyBorder="1" applyAlignment="1">
      <alignment vertical="center"/>
    </xf>
    <xf numFmtId="0" fontId="26" fillId="0" borderId="65" xfId="0" applyFont="1" applyFill="1" applyBorder="1" applyAlignment="1">
      <alignment vertical="center"/>
    </xf>
    <xf numFmtId="0" fontId="26" fillId="0" borderId="66" xfId="0" applyFont="1" applyFill="1" applyBorder="1" applyAlignment="1">
      <alignment vertical="center" wrapText="1"/>
    </xf>
    <xf numFmtId="0" fontId="26" fillId="0" borderId="66" xfId="0" applyFont="1" applyFill="1" applyBorder="1" applyAlignment="1">
      <alignment vertical="center"/>
    </xf>
    <xf numFmtId="0" fontId="25" fillId="0" borderId="66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6" fillId="0" borderId="80" xfId="0" applyFont="1" applyFill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8" fillId="0" borderId="32" xfId="0" applyFont="1" applyBorder="1" applyAlignment="1">
      <alignment vertical="center" wrapText="1"/>
    </xf>
    <xf numFmtId="3" fontId="26" fillId="0" borderId="32" xfId="0" applyNumberFormat="1" applyFont="1" applyBorder="1" applyAlignment="1">
      <alignment vertical="center"/>
    </xf>
    <xf numFmtId="3" fontId="26" fillId="0" borderId="32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3" fontId="26" fillId="0" borderId="17" xfId="0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vertical="center" wrapText="1"/>
    </xf>
    <xf numFmtId="174" fontId="24" fillId="19" borderId="13" xfId="40" applyNumberFormat="1" applyFont="1" applyFill="1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3" fontId="36" fillId="0" borderId="72" xfId="0" applyNumberFormat="1" applyFont="1" applyBorder="1" applyAlignment="1">
      <alignment/>
    </xf>
    <xf numFmtId="3" fontId="36" fillId="0" borderId="42" xfId="0" applyNumberFormat="1" applyFont="1" applyBorder="1" applyAlignment="1">
      <alignment/>
    </xf>
    <xf numFmtId="3" fontId="35" fillId="0" borderId="40" xfId="0" applyNumberFormat="1" applyFont="1" applyBorder="1" applyAlignment="1">
      <alignment/>
    </xf>
    <xf numFmtId="3" fontId="35" fillId="0" borderId="79" xfId="0" applyNumberFormat="1" applyFont="1" applyBorder="1" applyAlignment="1">
      <alignment/>
    </xf>
    <xf numFmtId="0" fontId="24" fillId="0" borderId="61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174" fontId="24" fillId="0" borderId="48" xfId="40" applyNumberFormat="1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174" fontId="24" fillId="0" borderId="61" xfId="40" applyNumberFormat="1" applyFont="1" applyBorder="1" applyAlignment="1">
      <alignment horizontal="center" vertical="center" wrapText="1"/>
    </xf>
    <xf numFmtId="174" fontId="24" fillId="0" borderId="26" xfId="40" applyNumberFormat="1" applyFont="1" applyBorder="1" applyAlignment="1">
      <alignment horizontal="center" vertical="center" wrapText="1"/>
    </xf>
    <xf numFmtId="174" fontId="24" fillId="0" borderId="62" xfId="40" applyNumberFormat="1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3" fontId="26" fillId="0" borderId="59" xfId="0" applyNumberFormat="1" applyFont="1" applyBorder="1" applyAlignment="1">
      <alignment horizontal="center"/>
    </xf>
    <xf numFmtId="3" fontId="26" fillId="0" borderId="60" xfId="0" applyNumberFormat="1" applyFont="1" applyBorder="1" applyAlignment="1">
      <alignment horizontal="center"/>
    </xf>
    <xf numFmtId="0" fontId="24" fillId="0" borderId="77" xfId="0" applyFont="1" applyBorder="1" applyAlignment="1">
      <alignment horizontal="center" vertical="center"/>
    </xf>
    <xf numFmtId="3" fontId="26" fillId="0" borderId="59" xfId="0" applyNumberFormat="1" applyFont="1" applyBorder="1" applyAlignment="1">
      <alignment horizontal="center" vertical="center" wrapText="1"/>
    </xf>
    <xf numFmtId="3" fontId="26" fillId="0" borderId="58" xfId="0" applyNumberFormat="1" applyFont="1" applyBorder="1" applyAlignment="1">
      <alignment horizontal="center" vertical="center" wrapText="1"/>
    </xf>
    <xf numFmtId="174" fontId="24" fillId="0" borderId="24" xfId="40" applyNumberFormat="1" applyFont="1" applyBorder="1" applyAlignment="1">
      <alignment horizontal="center" vertical="center" wrapText="1"/>
    </xf>
    <xf numFmtId="174" fontId="24" fillId="0" borderId="49" xfId="40" applyNumberFormat="1" applyFont="1" applyBorder="1" applyAlignment="1">
      <alignment horizontal="center" vertical="center" wrapText="1"/>
    </xf>
    <xf numFmtId="0" fontId="37" fillId="0" borderId="71" xfId="0" applyFont="1" applyBorder="1" applyAlignment="1">
      <alignment horizontal="center"/>
    </xf>
    <xf numFmtId="0" fontId="37" fillId="0" borderId="48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38" fillId="0" borderId="81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82" xfId="0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8" fillId="0" borderId="83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38" fillId="0" borderId="47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174" fontId="19" fillId="0" borderId="84" xfId="40" applyNumberFormat="1" applyFont="1" applyBorder="1" applyAlignment="1">
      <alignment horizontal="center"/>
    </xf>
    <xf numFmtId="174" fontId="19" fillId="0" borderId="85" xfId="40" applyNumberFormat="1" applyFont="1" applyBorder="1" applyAlignment="1">
      <alignment horizontal="center"/>
    </xf>
    <xf numFmtId="174" fontId="19" fillId="0" borderId="86" xfId="40" applyNumberFormat="1" applyFont="1" applyBorder="1" applyAlignment="1">
      <alignment horizontal="center"/>
    </xf>
    <xf numFmtId="0" fontId="19" fillId="0" borderId="24" xfId="58" applyFont="1" applyBorder="1" applyAlignment="1">
      <alignment horizontal="center" vertical="center"/>
      <protection/>
    </xf>
    <xf numFmtId="0" fontId="19" fillId="0" borderId="48" xfId="58" applyFont="1" applyBorder="1" applyAlignment="1">
      <alignment horizontal="center" vertical="center"/>
      <protection/>
    </xf>
    <xf numFmtId="0" fontId="19" fillId="0" borderId="49" xfId="58" applyFont="1" applyBorder="1" applyAlignment="1">
      <alignment horizontal="center" vertical="center"/>
      <protection/>
    </xf>
    <xf numFmtId="174" fontId="19" fillId="0" borderId="87" xfId="40" applyNumberFormat="1" applyFont="1" applyBorder="1" applyAlignment="1">
      <alignment/>
    </xf>
    <xf numFmtId="174" fontId="19" fillId="0" borderId="88" xfId="40" applyNumberFormat="1" applyFont="1" applyBorder="1" applyAlignment="1">
      <alignment/>
    </xf>
    <xf numFmtId="174" fontId="19" fillId="0" borderId="89" xfId="40" applyNumberFormat="1" applyFont="1" applyBorder="1" applyAlignment="1">
      <alignment/>
    </xf>
    <xf numFmtId="0" fontId="34" fillId="0" borderId="90" xfId="58" applyFont="1" applyBorder="1" applyAlignment="1">
      <alignment horizontal="center" vertical="center" wrapText="1"/>
      <protection/>
    </xf>
    <xf numFmtId="0" fontId="34" fillId="0" borderId="17" xfId="58" applyFont="1" applyBorder="1" applyAlignment="1">
      <alignment horizontal="center" vertical="center" wrapText="1"/>
      <protection/>
    </xf>
    <xf numFmtId="0" fontId="34" fillId="0" borderId="71" xfId="58" applyFont="1" applyBorder="1" applyAlignment="1">
      <alignment horizontal="center" vertical="center" wrapText="1"/>
      <protection/>
    </xf>
    <xf numFmtId="0" fontId="34" fillId="0" borderId="59" xfId="58" applyFont="1" applyBorder="1" applyAlignment="1">
      <alignment horizontal="center" vertical="center"/>
      <protection/>
    </xf>
    <xf numFmtId="0" fontId="34" fillId="0" borderId="58" xfId="58" applyFont="1" applyBorder="1" applyAlignment="1">
      <alignment horizontal="center" vertical="center"/>
      <protection/>
    </xf>
    <xf numFmtId="0" fontId="34" fillId="0" borderId="24" xfId="58" applyFont="1" applyBorder="1" applyAlignment="1">
      <alignment horizontal="center" vertical="center" wrapText="1"/>
      <protection/>
    </xf>
    <xf numFmtId="0" fontId="34" fillId="0" borderId="48" xfId="58" applyFont="1" applyBorder="1" applyAlignment="1">
      <alignment horizontal="center" vertical="center" wrapText="1"/>
      <protection/>
    </xf>
    <xf numFmtId="0" fontId="34" fillId="0" borderId="49" xfId="58" applyFont="1" applyBorder="1" applyAlignment="1">
      <alignment horizontal="center" vertical="center" wrapText="1"/>
      <protection/>
    </xf>
    <xf numFmtId="0" fontId="26" fillId="0" borderId="26" xfId="0" applyFont="1" applyBorder="1" applyAlignment="1">
      <alignment horizontal="center"/>
    </xf>
    <xf numFmtId="0" fontId="26" fillId="0" borderId="73" xfId="0" applyFont="1" applyBorder="1" applyAlignment="1">
      <alignment horizontal="center"/>
    </xf>
    <xf numFmtId="0" fontId="26" fillId="0" borderId="91" xfId="0" applyFont="1" applyBorder="1" applyAlignment="1">
      <alignment horizontal="left"/>
    </xf>
    <xf numFmtId="0" fontId="26" fillId="0" borderId="92" xfId="0" applyFont="1" applyBorder="1" applyAlignment="1">
      <alignment horizontal="left"/>
    </xf>
    <xf numFmtId="0" fontId="26" fillId="0" borderId="74" xfId="0" applyFont="1" applyBorder="1" applyAlignment="1">
      <alignment horizontal="left" vertical="center" wrapText="1"/>
    </xf>
    <xf numFmtId="0" fontId="26" fillId="0" borderId="93" xfId="0" applyFont="1" applyBorder="1" applyAlignment="1">
      <alignment horizontal="left" vertical="center" wrapText="1"/>
    </xf>
    <xf numFmtId="0" fontId="26" fillId="0" borderId="55" xfId="0" applyFont="1" applyBorder="1" applyAlignment="1">
      <alignment horizontal="left"/>
    </xf>
    <xf numFmtId="0" fontId="26" fillId="0" borderId="53" xfId="0" applyFont="1" applyBorder="1" applyAlignment="1">
      <alignment horizontal="left"/>
    </xf>
    <xf numFmtId="0" fontId="24" fillId="0" borderId="73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left"/>
    </xf>
    <xf numFmtId="0" fontId="24" fillId="0" borderId="48" xfId="0" applyFont="1" applyBorder="1" applyAlignment="1">
      <alignment horizontal="left"/>
    </xf>
    <xf numFmtId="0" fontId="26" fillId="0" borderId="64" xfId="0" applyFont="1" applyBorder="1" applyAlignment="1">
      <alignment vertical="center" wrapText="1"/>
    </xf>
    <xf numFmtId="0" fontId="26" fillId="0" borderId="94" xfId="0" applyFont="1" applyBorder="1" applyAlignment="1">
      <alignment vertical="center" wrapText="1"/>
    </xf>
    <xf numFmtId="0" fontId="26" fillId="0" borderId="43" xfId="0" applyFont="1" applyBorder="1" applyAlignment="1">
      <alignment vertical="center" wrapText="1"/>
    </xf>
    <xf numFmtId="0" fontId="26" fillId="0" borderId="74" xfId="0" applyFont="1" applyBorder="1" applyAlignment="1">
      <alignment vertical="center" wrapText="1"/>
    </xf>
    <xf numFmtId="0" fontId="26" fillId="0" borderId="93" xfId="0" applyFont="1" applyBorder="1" applyAlignment="1">
      <alignment vertical="center" wrapText="1"/>
    </xf>
    <xf numFmtId="0" fontId="26" fillId="0" borderId="78" xfId="0" applyFont="1" applyBorder="1" applyAlignment="1">
      <alignment vertical="center" wrapText="1"/>
    </xf>
    <xf numFmtId="3" fontId="24" fillId="0" borderId="59" xfId="0" applyNumberFormat="1" applyFont="1" applyBorder="1" applyAlignment="1">
      <alignment horizontal="center" vertical="center"/>
    </xf>
    <xf numFmtId="3" fontId="24" fillId="0" borderId="6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40" xfId="0" applyNumberFormat="1" applyFont="1" applyBorder="1" applyAlignment="1">
      <alignment horizontal="center" vertical="center"/>
    </xf>
    <xf numFmtId="3" fontId="24" fillId="0" borderId="79" xfId="0" applyNumberFormat="1" applyFont="1" applyBorder="1" applyAlignment="1">
      <alignment horizontal="center" vertical="center"/>
    </xf>
    <xf numFmtId="3" fontId="24" fillId="0" borderId="58" xfId="0" applyNumberFormat="1" applyFont="1" applyBorder="1" applyAlignment="1">
      <alignment horizontal="center" vertical="center"/>
    </xf>
    <xf numFmtId="0" fontId="27" fillId="0" borderId="73" xfId="0" applyFont="1" applyBorder="1" applyAlignment="1">
      <alignment horizontal="center"/>
    </xf>
    <xf numFmtId="0" fontId="24" fillId="0" borderId="0" xfId="0" applyFont="1" applyAlignment="1">
      <alignment horizontal="center"/>
    </xf>
    <xf numFmtId="3" fontId="24" fillId="0" borderId="59" xfId="0" applyNumberFormat="1" applyFont="1" applyBorder="1" applyAlignment="1">
      <alignment horizontal="center" vertical="center" wrapText="1"/>
    </xf>
    <xf numFmtId="3" fontId="24" fillId="0" borderId="58" xfId="0" applyNumberFormat="1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3" fontId="24" fillId="0" borderId="60" xfId="0" applyNumberFormat="1" applyFont="1" applyBorder="1" applyAlignment="1">
      <alignment horizontal="center" vertic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2009kv.osztályok3" xfId="57"/>
    <cellStyle name="Normál_adósságot k. tábla" xfId="58"/>
    <cellStyle name="Normál_előterjesztés számszaki táblák 2012 (version 1) (version 1) itthon (version 2) (version 1) (version 1) (version 1)" xfId="59"/>
    <cellStyle name="Normál_Kvetési tervezetek -2000. (üres)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2000\HOME\Juhasz_Rita\Downloads\2014%20el&#337;terjeszt&#233;s%20sz&#225;mszaki%20t&#225;bl&#225;k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&#246;lts&#233;gvet&#233;s\2012%20k&#246;lts&#233;gvet&#233;s\K&#246;lts&#233;gvet&#233;s%20t&#225;bl&#225;zat%20mell&#233;kletei\Cig&#225;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régi"/>
      <sheetName val="Intézmények"/>
      <sheetName val="füzet"/>
      <sheetName val="ellenőrző"/>
      <sheetName val="Tartalomjegyzék"/>
      <sheetName val="1.Összesítő"/>
      <sheetName val="1.1.KTV-I mérleg"/>
      <sheetName val="1.2.Többéves kihat"/>
      <sheetName val="1.3. Mérleg"/>
      <sheetName val="1.4.EU-S"/>
      <sheetName val="1.5. Létszám"/>
      <sheetName val="2.ÖNKORMÁNYZAT"/>
      <sheetName val="2.2. Kp.tám"/>
      <sheetName val="2.4.Átad.Peszk."/>
      <sheetName val="2.6. segély"/>
      <sheetName val="2.7.Beruh"/>
      <sheetName val="2.8.Felúj."/>
      <sheetName val="2.10. hitel"/>
      <sheetName val="2.11. kamat"/>
      <sheetName val="2.12. Előir.felh."/>
      <sheetName val="2.13. Közv. tám"/>
      <sheetName val="3.POLGÁRMESTERI HIVATAL"/>
      <sheetName val="3.1.Bevétel POHI"/>
      <sheetName val="3.2.Kiad. POHI"/>
      <sheetName val="3.3.Céltart POHI"/>
      <sheetName val="3.4. Segély Pohi"/>
      <sheetName val="3.5.Beruh POHI"/>
      <sheetName val="3.6.Felúj. POHI"/>
      <sheetName val="3.7. Előir.felh. POHI"/>
      <sheetName val="INTÉZMÉNYEK Ö"/>
      <sheetName val="4. iNT ÖSSZESÍTŐ"/>
      <sheetName val="4.1.HSZI bev-kiad"/>
      <sheetName val="4.2. HSZI beruh"/>
      <sheetName val="4.3. SZOCIFOGI bev-kiad"/>
      <sheetName val="4.4. SZOCIFOGI beruh"/>
      <sheetName val="4.5. CSILI bev-kiad"/>
      <sheetName val="4.6. CSILI beruh"/>
      <sheetName val="4.7. MÚZ bev-kiad"/>
      <sheetName val="4.8. MÚZ beruh"/>
      <sheetName val="4.9. BAROSS bev-kiad"/>
      <sheetName val="4.10. BAROSS beruh"/>
      <sheetName val="4.11. GÉZ bev-kiad"/>
      <sheetName val="4.12. GÉZ beruh"/>
      <sheetName val="4.13. LUR bev-kiad"/>
      <sheetName val="4.14. LUR beruh"/>
      <sheetName val="4.15. NYIT bev-kiad"/>
      <sheetName val="4.16. NYIT beruh"/>
      <sheetName val="4.17. GYMOS bev-kiad"/>
      <sheetName val="4.18. GYMOS beruh"/>
      <sheetName val="4.19. KER bev-kiad"/>
      <sheetName val="4.20. KER beruh"/>
      <sheetName val="4.21. GAMESZ bev-kiad"/>
      <sheetName val="4.22. GAMESZ beruh"/>
      <sheetName val="4.23. Előir.felh. "/>
      <sheetName val="4.24. Közv. tám "/>
      <sheetName val="15.elői.felhaszn."/>
    </sheetNames>
    <sheetDataSet>
      <sheetData sheetId="13">
        <row r="19">
          <cell r="F19">
            <v>0</v>
          </cell>
        </row>
      </sheetData>
      <sheetData sheetId="15">
        <row r="48">
          <cell r="E48">
            <v>0</v>
          </cell>
          <cell r="F48">
            <v>0</v>
          </cell>
        </row>
      </sheetData>
      <sheetData sheetId="16">
        <row r="43">
          <cell r="F43">
            <v>0</v>
          </cell>
          <cell r="G4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."/>
      <sheetName val="2. mell."/>
      <sheetName val="3. mell."/>
      <sheetName val="4. mell."/>
      <sheetName val="5. mell."/>
      <sheetName val="6. mell."/>
      <sheetName val="7. mell."/>
      <sheetName val="8. mell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">
    <pageSetUpPr fitToPage="1"/>
  </sheetPr>
  <dimension ref="A1:G34"/>
  <sheetViews>
    <sheetView zoomScale="75" zoomScaleNormal="75" zoomScalePageLayoutView="0" workbookViewId="0" topLeftCell="A1">
      <pane xSplit="2" ySplit="2" topLeftCell="C3" activePane="bottomRight" state="frozen"/>
      <selection pane="topLeft" activeCell="A5" sqref="A5"/>
      <selection pane="topRight" activeCell="A5" sqref="A5"/>
      <selection pane="bottomLeft" activeCell="A5" sqref="A5"/>
      <selection pane="bottomRight" activeCell="F2" sqref="F2"/>
    </sheetView>
  </sheetViews>
  <sheetFormatPr defaultColWidth="9.140625" defaultRowHeight="12.75"/>
  <cols>
    <col min="1" max="1" width="6.7109375" style="2" bestFit="1" customWidth="1"/>
    <col min="2" max="2" width="76.00390625" style="2" customWidth="1"/>
    <col min="3" max="3" width="14.421875" style="1" customWidth="1"/>
    <col min="4" max="4" width="14.140625" style="1" customWidth="1"/>
    <col min="5" max="5" width="15.421875" style="1" customWidth="1"/>
    <col min="6" max="6" width="13.00390625" style="1" customWidth="1"/>
    <col min="7" max="7" width="9.140625" style="1" customWidth="1"/>
    <col min="8" max="16384" width="9.140625" style="2" customWidth="1"/>
  </cols>
  <sheetData>
    <row r="1" spans="1:6" ht="13.5" customHeight="1" thickBot="1">
      <c r="A1" s="449" t="s">
        <v>0</v>
      </c>
      <c r="B1" s="449"/>
      <c r="C1" s="451" t="s">
        <v>2</v>
      </c>
      <c r="D1" s="451"/>
      <c r="E1" s="451"/>
      <c r="F1" s="451"/>
    </row>
    <row r="2" spans="1:6" ht="39" thickBot="1">
      <c r="A2" s="450"/>
      <c r="B2" s="450"/>
      <c r="C2" s="69" t="s">
        <v>3</v>
      </c>
      <c r="D2" s="70" t="s">
        <v>4</v>
      </c>
      <c r="E2" s="70" t="s">
        <v>5</v>
      </c>
      <c r="F2" s="152" t="s">
        <v>6</v>
      </c>
    </row>
    <row r="3" spans="1:7" s="17" customFormat="1" ht="12.75">
      <c r="A3" s="433"/>
      <c r="B3" s="434" t="s">
        <v>354</v>
      </c>
      <c r="C3" s="435">
        <v>271</v>
      </c>
      <c r="D3" s="435"/>
      <c r="E3" s="435"/>
      <c r="F3" s="436">
        <f aca="true" t="shared" si="0" ref="F3:F18">SUM(C3:E3)</f>
        <v>271</v>
      </c>
      <c r="G3" s="16"/>
    </row>
    <row r="4" spans="1:7" s="17" customFormat="1" ht="25.5">
      <c r="A4" s="18"/>
      <c r="B4" s="19" t="s">
        <v>355</v>
      </c>
      <c r="C4" s="20">
        <v>2500</v>
      </c>
      <c r="D4" s="20"/>
      <c r="E4" s="20"/>
      <c r="F4" s="21">
        <f t="shared" si="0"/>
        <v>2500</v>
      </c>
      <c r="G4" s="16"/>
    </row>
    <row r="5" spans="1:7" s="17" customFormat="1" ht="19.5" customHeight="1" thickBot="1">
      <c r="A5" s="22" t="s">
        <v>7</v>
      </c>
      <c r="B5" s="23" t="s">
        <v>8</v>
      </c>
      <c r="C5" s="24">
        <f>C3+C4</f>
        <v>2771</v>
      </c>
      <c r="D5" s="24">
        <f>D3+D4</f>
        <v>0</v>
      </c>
      <c r="E5" s="24">
        <f>E3+E4</f>
        <v>0</v>
      </c>
      <c r="F5" s="15">
        <f t="shared" si="0"/>
        <v>2771</v>
      </c>
      <c r="G5" s="16"/>
    </row>
    <row r="6" spans="1:7" s="438" customFormat="1" ht="24.75" customHeight="1" thickBot="1">
      <c r="A6" s="439" t="s">
        <v>9</v>
      </c>
      <c r="B6" s="440" t="s">
        <v>10</v>
      </c>
      <c r="C6" s="441">
        <f>C5</f>
        <v>2771</v>
      </c>
      <c r="D6" s="441">
        <f>D5</f>
        <v>0</v>
      </c>
      <c r="E6" s="441">
        <f>E5</f>
        <v>0</v>
      </c>
      <c r="F6" s="441">
        <f t="shared" si="0"/>
        <v>2771</v>
      </c>
      <c r="G6" s="437"/>
    </row>
    <row r="7" spans="1:7" s="438" customFormat="1" ht="24.75" customHeight="1" thickBot="1">
      <c r="A7" s="439" t="s">
        <v>11</v>
      </c>
      <c r="B7" s="442" t="s">
        <v>12</v>
      </c>
      <c r="C7" s="441"/>
      <c r="D7" s="441"/>
      <c r="E7" s="441"/>
      <c r="F7" s="441">
        <f t="shared" si="0"/>
        <v>0</v>
      </c>
      <c r="G7" s="437"/>
    </row>
    <row r="8" spans="1:7" s="438" customFormat="1" ht="24.75" customHeight="1" thickBot="1">
      <c r="A8" s="439" t="s">
        <v>13</v>
      </c>
      <c r="B8" s="440" t="s">
        <v>356</v>
      </c>
      <c r="C8" s="441"/>
      <c r="D8" s="441"/>
      <c r="E8" s="441"/>
      <c r="F8" s="441">
        <f t="shared" si="0"/>
        <v>0</v>
      </c>
      <c r="G8" s="437"/>
    </row>
    <row r="9" spans="1:7" s="438" customFormat="1" ht="24.75" customHeight="1" thickBot="1">
      <c r="A9" s="439" t="s">
        <v>14</v>
      </c>
      <c r="B9" s="440" t="s">
        <v>15</v>
      </c>
      <c r="C9" s="441"/>
      <c r="D9" s="441"/>
      <c r="E9" s="441"/>
      <c r="F9" s="441">
        <f t="shared" si="0"/>
        <v>0</v>
      </c>
      <c r="G9" s="437"/>
    </row>
    <row r="10" spans="1:7" s="438" customFormat="1" ht="24.75" customHeight="1" thickBot="1">
      <c r="A10" s="439" t="s">
        <v>16</v>
      </c>
      <c r="B10" s="440" t="s">
        <v>17</v>
      </c>
      <c r="C10" s="441"/>
      <c r="D10" s="441"/>
      <c r="E10" s="441"/>
      <c r="F10" s="441">
        <f>SUM(C10:E10)</f>
        <v>0</v>
      </c>
      <c r="G10" s="437"/>
    </row>
    <row r="11" spans="1:7" s="438" customFormat="1" ht="24.75" customHeight="1" thickBot="1">
      <c r="A11" s="439" t="s">
        <v>18</v>
      </c>
      <c r="B11" s="440" t="s">
        <v>19</v>
      </c>
      <c r="C11" s="441"/>
      <c r="D11" s="441"/>
      <c r="E11" s="441"/>
      <c r="F11" s="441">
        <f>SUM(C11:E11)</f>
        <v>0</v>
      </c>
      <c r="G11" s="437"/>
    </row>
    <row r="12" spans="1:7" s="438" customFormat="1" ht="24.75" customHeight="1" thickBot="1">
      <c r="A12" s="439" t="s">
        <v>20</v>
      </c>
      <c r="B12" s="440" t="s">
        <v>21</v>
      </c>
      <c r="C12" s="441"/>
      <c r="D12" s="441"/>
      <c r="E12" s="441"/>
      <c r="F12" s="441">
        <f>SUM(C12:E12)</f>
        <v>0</v>
      </c>
      <c r="G12" s="437"/>
    </row>
    <row r="13" spans="1:7" s="17" customFormat="1" ht="33.75" customHeight="1" thickBot="1">
      <c r="A13" s="39" t="s">
        <v>22</v>
      </c>
      <c r="B13" s="40" t="s">
        <v>23</v>
      </c>
      <c r="C13" s="41">
        <f>C6+C7+C9+C10</f>
        <v>2771</v>
      </c>
      <c r="D13" s="41">
        <f>D6+D7+D9+D10</f>
        <v>0</v>
      </c>
      <c r="E13" s="41">
        <f>E6+E7+E9+E10</f>
        <v>0</v>
      </c>
      <c r="F13" s="42">
        <f t="shared" si="0"/>
        <v>2771</v>
      </c>
      <c r="G13" s="16"/>
    </row>
    <row r="14" spans="1:7" s="9" customFormat="1" ht="15" customHeight="1">
      <c r="A14" s="3"/>
      <c r="B14" s="28" t="s">
        <v>24</v>
      </c>
      <c r="C14" s="4">
        <v>379</v>
      </c>
      <c r="D14" s="4"/>
      <c r="E14" s="4"/>
      <c r="F14" s="4">
        <f t="shared" si="0"/>
        <v>379</v>
      </c>
      <c r="G14" s="8"/>
    </row>
    <row r="15" spans="1:7" s="9" customFormat="1" ht="15" customHeight="1">
      <c r="A15" s="5"/>
      <c r="B15" s="10" t="s">
        <v>25</v>
      </c>
      <c r="C15" s="7">
        <v>311</v>
      </c>
      <c r="D15" s="7"/>
      <c r="E15" s="7"/>
      <c r="F15" s="7">
        <f t="shared" si="0"/>
        <v>311</v>
      </c>
      <c r="G15" s="8"/>
    </row>
    <row r="16" spans="1:7" s="32" customFormat="1" ht="15" customHeight="1">
      <c r="A16" s="29" t="s">
        <v>26</v>
      </c>
      <c r="B16" s="43" t="s">
        <v>27</v>
      </c>
      <c r="C16" s="44">
        <f>SUM(C14:C15)</f>
        <v>690</v>
      </c>
      <c r="D16" s="44">
        <f>SUM(D14:D15)</f>
        <v>0</v>
      </c>
      <c r="E16" s="44">
        <f>SUM(E14:E15)</f>
        <v>0</v>
      </c>
      <c r="F16" s="30">
        <f t="shared" si="0"/>
        <v>690</v>
      </c>
      <c r="G16" s="31"/>
    </row>
    <row r="17" spans="1:7" s="32" customFormat="1" ht="15" customHeight="1">
      <c r="A17" s="29" t="s">
        <v>28</v>
      </c>
      <c r="B17" s="36" t="s">
        <v>29</v>
      </c>
      <c r="C17" s="30">
        <f aca="true" t="shared" si="1" ref="C17:E19">C16</f>
        <v>690</v>
      </c>
      <c r="D17" s="30">
        <f t="shared" si="1"/>
        <v>0</v>
      </c>
      <c r="E17" s="30">
        <f t="shared" si="1"/>
        <v>0</v>
      </c>
      <c r="F17" s="37">
        <f t="shared" si="0"/>
        <v>690</v>
      </c>
      <c r="G17" s="31"/>
    </row>
    <row r="18" spans="1:7" s="17" customFormat="1" ht="19.5" customHeight="1" thickBot="1">
      <c r="A18" s="12" t="s">
        <v>30</v>
      </c>
      <c r="B18" s="13" t="s">
        <v>31</v>
      </c>
      <c r="C18" s="14">
        <f t="shared" si="1"/>
        <v>690</v>
      </c>
      <c r="D18" s="14">
        <f t="shared" si="1"/>
        <v>0</v>
      </c>
      <c r="E18" s="14">
        <f t="shared" si="1"/>
        <v>0</v>
      </c>
      <c r="F18" s="14">
        <f t="shared" si="0"/>
        <v>690</v>
      </c>
      <c r="G18" s="16"/>
    </row>
    <row r="19" spans="1:7" s="17" customFormat="1" ht="24.75" customHeight="1" thickBot="1">
      <c r="A19" s="45" t="s">
        <v>32</v>
      </c>
      <c r="B19" s="46" t="s">
        <v>33</v>
      </c>
      <c r="C19" s="47">
        <f t="shared" si="1"/>
        <v>690</v>
      </c>
      <c r="D19" s="47">
        <f t="shared" si="1"/>
        <v>0</v>
      </c>
      <c r="E19" s="47">
        <f t="shared" si="1"/>
        <v>0</v>
      </c>
      <c r="F19" s="47">
        <f>SUM(C19:E19)</f>
        <v>690</v>
      </c>
      <c r="G19" s="16"/>
    </row>
    <row r="20" spans="1:6" s="51" customFormat="1" ht="48.75" customHeight="1" thickBot="1">
      <c r="A20" s="48"/>
      <c r="B20" s="49" t="s">
        <v>34</v>
      </c>
      <c r="C20" s="50">
        <f>C13+C19</f>
        <v>3461</v>
      </c>
      <c r="D20" s="50">
        <f>D13+D19</f>
        <v>0</v>
      </c>
      <c r="E20" s="50">
        <f>E13+E19</f>
        <v>0</v>
      </c>
      <c r="F20" s="50">
        <f>SUM(C20:E20)</f>
        <v>3461</v>
      </c>
    </row>
    <row r="21" s="9" customFormat="1" ht="17.25" customHeight="1" thickBot="1"/>
    <row r="22" spans="1:6" s="9" customFormat="1" ht="17.25" customHeight="1">
      <c r="A22" s="3"/>
      <c r="B22" s="52" t="s">
        <v>35</v>
      </c>
      <c r="C22" s="4">
        <f aca="true" t="shared" si="2" ref="C22:E23">C6+C9</f>
        <v>2771</v>
      </c>
      <c r="D22" s="4">
        <f t="shared" si="2"/>
        <v>0</v>
      </c>
      <c r="E22" s="4">
        <f t="shared" si="2"/>
        <v>0</v>
      </c>
      <c r="F22" s="4">
        <f>SUM(C22:E22)</f>
        <v>2771</v>
      </c>
    </row>
    <row r="23" spans="1:6" s="9" customFormat="1" ht="17.25" customHeight="1">
      <c r="A23" s="5"/>
      <c r="B23" s="53" t="s">
        <v>36</v>
      </c>
      <c r="C23" s="7">
        <f t="shared" si="2"/>
        <v>0</v>
      </c>
      <c r="D23" s="7">
        <f t="shared" si="2"/>
        <v>0</v>
      </c>
      <c r="E23" s="7">
        <f t="shared" si="2"/>
        <v>0</v>
      </c>
      <c r="F23" s="7">
        <f aca="true" t="shared" si="3" ref="F23:F28">SUM(C23:E23)</f>
        <v>0</v>
      </c>
    </row>
    <row r="24" spans="1:6" s="9" customFormat="1" ht="17.25" customHeight="1">
      <c r="A24" s="5"/>
      <c r="B24" s="53" t="s">
        <v>37</v>
      </c>
      <c r="C24" s="7">
        <f aca="true" t="shared" si="4" ref="C24:E25">C14</f>
        <v>379</v>
      </c>
      <c r="D24" s="7">
        <f t="shared" si="4"/>
        <v>0</v>
      </c>
      <c r="E24" s="7">
        <f t="shared" si="4"/>
        <v>0</v>
      </c>
      <c r="F24" s="7">
        <f t="shared" si="3"/>
        <v>379</v>
      </c>
    </row>
    <row r="25" spans="1:6" s="9" customFormat="1" ht="17.25" customHeight="1" thickBot="1">
      <c r="A25" s="33"/>
      <c r="B25" s="54" t="s">
        <v>38</v>
      </c>
      <c r="C25" s="34">
        <f t="shared" si="4"/>
        <v>311</v>
      </c>
      <c r="D25" s="34">
        <f t="shared" si="4"/>
        <v>0</v>
      </c>
      <c r="E25" s="34">
        <f t="shared" si="4"/>
        <v>0</v>
      </c>
      <c r="F25" s="55">
        <f t="shared" si="3"/>
        <v>311</v>
      </c>
    </row>
    <row r="26" spans="1:6" s="59" customFormat="1" ht="17.25" customHeight="1">
      <c r="A26" s="56"/>
      <c r="B26" s="57" t="s">
        <v>39</v>
      </c>
      <c r="C26" s="58">
        <f aca="true" t="shared" si="5" ref="C26:E27">C22+C24</f>
        <v>3150</v>
      </c>
      <c r="D26" s="57">
        <f t="shared" si="5"/>
        <v>0</v>
      </c>
      <c r="E26" s="57">
        <f t="shared" si="5"/>
        <v>0</v>
      </c>
      <c r="F26" s="58">
        <f t="shared" si="3"/>
        <v>3150</v>
      </c>
    </row>
    <row r="27" spans="1:6" s="59" customFormat="1" ht="17.25" customHeight="1" thickBot="1">
      <c r="A27" s="60"/>
      <c r="B27" s="61" t="s">
        <v>40</v>
      </c>
      <c r="C27" s="62">
        <f t="shared" si="5"/>
        <v>311</v>
      </c>
      <c r="D27" s="62">
        <f t="shared" si="5"/>
        <v>0</v>
      </c>
      <c r="E27" s="61">
        <f t="shared" si="5"/>
        <v>0</v>
      </c>
      <c r="F27" s="62">
        <f t="shared" si="3"/>
        <v>311</v>
      </c>
    </row>
    <row r="28" spans="1:6" s="59" customFormat="1" ht="17.25" customHeight="1" thickBot="1">
      <c r="A28" s="63"/>
      <c r="B28" s="64" t="s">
        <v>41</v>
      </c>
      <c r="C28" s="65">
        <f>C26+C27</f>
        <v>3461</v>
      </c>
      <c r="D28" s="62">
        <f>D26+D27</f>
        <v>0</v>
      </c>
      <c r="E28" s="64">
        <f>E26+E27</f>
        <v>0</v>
      </c>
      <c r="F28" s="65">
        <f t="shared" si="3"/>
        <v>3461</v>
      </c>
    </row>
    <row r="29" s="9" customFormat="1" ht="17.25" customHeight="1"/>
    <row r="30" s="9" customFormat="1" ht="17.25" customHeight="1"/>
    <row r="31" s="9" customFormat="1" ht="17.25" customHeight="1"/>
    <row r="32" s="9" customFormat="1" ht="17.25" customHeight="1">
      <c r="G32" s="8"/>
    </row>
    <row r="33" s="9" customFormat="1" ht="17.25" customHeight="1">
      <c r="G33" s="8"/>
    </row>
    <row r="34" s="66" customFormat="1" ht="30" customHeight="1">
      <c r="G34" s="67"/>
    </row>
  </sheetData>
  <sheetProtection/>
  <mergeCells count="3">
    <mergeCell ref="A1:A2"/>
    <mergeCell ref="C1:F1"/>
    <mergeCell ref="B1:B2"/>
  </mergeCells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300" verticalDpi="300" orientation="landscape" paperSize="9" scale="74" r:id="rId1"/>
  <headerFooter alignWithMargins="0">
    <oddHeader>&amp;C&amp;"Times New Roman,Normál"NÉMET NEMZETISÉGI ÖNKORMÁNYZAT PESTERZSÉBET
 2014. ÉVI 
BEVÉTELEI (e Ft)
&amp;R&amp;"Times New Roman,Normál"1. sz. melléklet&amp;"MS Sans Serif,Normál"
&amp;8 6/2014. (II.5.) sz. NNÖP határozat alapján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47">
    <pageSetUpPr fitToPage="1"/>
  </sheetPr>
  <dimension ref="A1:S27"/>
  <sheetViews>
    <sheetView workbookViewId="0" topLeftCell="A1">
      <selection activeCell="C11" sqref="C11"/>
    </sheetView>
  </sheetViews>
  <sheetFormatPr defaultColWidth="8.8515625" defaultRowHeight="12.75"/>
  <cols>
    <col min="1" max="1" width="8.8515625" style="257" customWidth="1"/>
    <col min="2" max="2" width="53.28125" style="256" customWidth="1"/>
    <col min="3" max="3" width="9.8515625" style="256" customWidth="1"/>
    <col min="4" max="4" width="9.140625" style="256" customWidth="1"/>
    <col min="5" max="5" width="9.00390625" style="256" customWidth="1"/>
    <col min="6" max="6" width="9.28125" style="256" customWidth="1"/>
    <col min="7" max="7" width="9.8515625" style="256" customWidth="1"/>
    <col min="8" max="8" width="9.421875" style="256" customWidth="1"/>
    <col min="9" max="9" width="9.57421875" style="256" customWidth="1"/>
    <col min="10" max="12" width="9.00390625" style="256" customWidth="1"/>
    <col min="13" max="13" width="9.140625" style="256" customWidth="1"/>
    <col min="14" max="14" width="9.140625" style="256" bestFit="1" customWidth="1"/>
    <col min="15" max="15" width="9.00390625" style="256" customWidth="1"/>
    <col min="16" max="16" width="10.140625" style="256" hidden="1" customWidth="1"/>
    <col min="17" max="17" width="0" style="256" hidden="1" customWidth="1"/>
    <col min="18" max="18" width="12.7109375" style="256" bestFit="1" customWidth="1"/>
    <col min="19" max="19" width="9.421875" style="256" bestFit="1" customWidth="1"/>
    <col min="20" max="30" width="9.00390625" style="257" bestFit="1" customWidth="1"/>
    <col min="31" max="16384" width="8.8515625" style="257" customWidth="1"/>
  </cols>
  <sheetData>
    <row r="1" spans="1:16" ht="16.5" customHeight="1">
      <c r="A1" s="523" t="s">
        <v>76</v>
      </c>
      <c r="B1" s="523" t="s">
        <v>208</v>
      </c>
      <c r="C1" s="254" t="s">
        <v>209</v>
      </c>
      <c r="D1" s="254" t="s">
        <v>209</v>
      </c>
      <c r="E1" s="254" t="s">
        <v>209</v>
      </c>
      <c r="F1" s="254" t="s">
        <v>209</v>
      </c>
      <c r="G1" s="254" t="s">
        <v>209</v>
      </c>
      <c r="H1" s="254" t="s">
        <v>209</v>
      </c>
      <c r="I1" s="254" t="s">
        <v>209</v>
      </c>
      <c r="J1" s="254" t="s">
        <v>209</v>
      </c>
      <c r="K1" s="254" t="s">
        <v>209</v>
      </c>
      <c r="L1" s="254" t="s">
        <v>209</v>
      </c>
      <c r="M1" s="254" t="s">
        <v>209</v>
      </c>
      <c r="N1" s="254" t="s">
        <v>209</v>
      </c>
      <c r="O1" s="254" t="s">
        <v>209</v>
      </c>
      <c r="P1" s="255"/>
    </row>
    <row r="2" spans="1:16" ht="13.5" thickBot="1">
      <c r="A2" s="524"/>
      <c r="B2" s="524"/>
      <c r="C2" s="258" t="s">
        <v>210</v>
      </c>
      <c r="D2" s="259" t="s">
        <v>211</v>
      </c>
      <c r="E2" s="258" t="s">
        <v>212</v>
      </c>
      <c r="F2" s="258" t="s">
        <v>213</v>
      </c>
      <c r="G2" s="258" t="s">
        <v>214</v>
      </c>
      <c r="H2" s="258" t="s">
        <v>215</v>
      </c>
      <c r="I2" s="258" t="s">
        <v>216</v>
      </c>
      <c r="J2" s="258" t="s">
        <v>217</v>
      </c>
      <c r="K2" s="258" t="s">
        <v>218</v>
      </c>
      <c r="L2" s="258" t="s">
        <v>219</v>
      </c>
      <c r="M2" s="258" t="s">
        <v>220</v>
      </c>
      <c r="N2" s="258" t="s">
        <v>221</v>
      </c>
      <c r="O2" s="258" t="s">
        <v>222</v>
      </c>
      <c r="P2" s="255"/>
    </row>
    <row r="3" spans="1:17" ht="24.75" customHeight="1">
      <c r="A3" s="260" t="s">
        <v>9</v>
      </c>
      <c r="B3" s="261" t="s">
        <v>10</v>
      </c>
      <c r="C3" s="262">
        <v>2771</v>
      </c>
      <c r="D3" s="263"/>
      <c r="E3" s="263">
        <v>271</v>
      </c>
      <c r="F3" s="263"/>
      <c r="G3" s="263">
        <v>1250</v>
      </c>
      <c r="H3" s="263"/>
      <c r="I3" s="263"/>
      <c r="J3" s="263"/>
      <c r="K3" s="263"/>
      <c r="L3" s="263">
        <v>1250</v>
      </c>
      <c r="M3" s="263"/>
      <c r="N3" s="263"/>
      <c r="O3" s="264"/>
      <c r="P3" s="265">
        <f>SUM(D3:O3)</f>
        <v>2771</v>
      </c>
      <c r="Q3" s="256">
        <f>SUM(P3-C3)</f>
        <v>0</v>
      </c>
    </row>
    <row r="4" spans="1:17" ht="24.75" customHeight="1">
      <c r="A4" s="266" t="s">
        <v>11</v>
      </c>
      <c r="B4" s="267" t="s">
        <v>223</v>
      </c>
      <c r="C4" s="20">
        <f aca="true" t="shared" si="0" ref="C4:C9">SUM(D4:O4)</f>
        <v>0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9"/>
      <c r="P4" s="265">
        <f aca="true" t="shared" si="1" ref="P4:P11">SUM(D4:O4)</f>
        <v>0</v>
      </c>
      <c r="Q4" s="256">
        <f aca="true" t="shared" si="2" ref="Q4:Q11">SUM(P4-C4)</f>
        <v>0</v>
      </c>
    </row>
    <row r="5" spans="1:19" s="272" customFormat="1" ht="24.75" customHeight="1">
      <c r="A5" s="266" t="s">
        <v>13</v>
      </c>
      <c r="B5" s="267" t="s">
        <v>224</v>
      </c>
      <c r="C5" s="20">
        <f t="shared" si="0"/>
        <v>0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69"/>
      <c r="P5" s="265">
        <f t="shared" si="1"/>
        <v>0</v>
      </c>
      <c r="Q5" s="256">
        <f t="shared" si="2"/>
        <v>0</v>
      </c>
      <c r="R5" s="271"/>
      <c r="S5" s="271"/>
    </row>
    <row r="6" spans="1:19" s="272" customFormat="1" ht="24.75" customHeight="1">
      <c r="A6" s="266" t="s">
        <v>14</v>
      </c>
      <c r="B6" s="267" t="s">
        <v>225</v>
      </c>
      <c r="C6" s="20">
        <f t="shared" si="0"/>
        <v>0</v>
      </c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9"/>
      <c r="P6" s="265">
        <f t="shared" si="1"/>
        <v>0</v>
      </c>
      <c r="Q6" s="256">
        <f t="shared" si="2"/>
        <v>0</v>
      </c>
      <c r="R6" s="271"/>
      <c r="S6" s="271"/>
    </row>
    <row r="7" spans="1:17" ht="24.75" customHeight="1">
      <c r="A7" s="266" t="s">
        <v>16</v>
      </c>
      <c r="B7" s="267" t="s">
        <v>226</v>
      </c>
      <c r="C7" s="20">
        <f t="shared" si="0"/>
        <v>0</v>
      </c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9"/>
      <c r="P7" s="265">
        <f t="shared" si="1"/>
        <v>0</v>
      </c>
      <c r="Q7" s="256">
        <f t="shared" si="2"/>
        <v>0</v>
      </c>
    </row>
    <row r="8" spans="1:17" ht="24.75" customHeight="1">
      <c r="A8" s="266" t="s">
        <v>18</v>
      </c>
      <c r="B8" s="267" t="s">
        <v>19</v>
      </c>
      <c r="C8" s="20">
        <f t="shared" si="0"/>
        <v>0</v>
      </c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9"/>
      <c r="P8" s="265">
        <f t="shared" si="1"/>
        <v>0</v>
      </c>
      <c r="Q8" s="256">
        <f t="shared" si="2"/>
        <v>0</v>
      </c>
    </row>
    <row r="9" spans="1:17" ht="24.75" customHeight="1">
      <c r="A9" s="266" t="s">
        <v>20</v>
      </c>
      <c r="B9" s="267" t="s">
        <v>21</v>
      </c>
      <c r="C9" s="20">
        <f t="shared" si="0"/>
        <v>0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4"/>
      <c r="P9" s="265">
        <f t="shared" si="1"/>
        <v>0</v>
      </c>
      <c r="Q9" s="256">
        <f t="shared" si="2"/>
        <v>0</v>
      </c>
    </row>
    <row r="10" spans="1:17" ht="24.75" customHeight="1">
      <c r="A10" s="266" t="s">
        <v>22</v>
      </c>
      <c r="B10" s="81" t="s">
        <v>23</v>
      </c>
      <c r="C10" s="20">
        <v>0</v>
      </c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4"/>
      <c r="P10" s="265">
        <f t="shared" si="1"/>
        <v>0</v>
      </c>
      <c r="Q10" s="256">
        <f t="shared" si="2"/>
        <v>0</v>
      </c>
    </row>
    <row r="11" spans="1:17" s="17" customFormat="1" ht="24.75" customHeight="1" thickBot="1">
      <c r="A11" s="266" t="s">
        <v>32</v>
      </c>
      <c r="B11" s="267" t="s">
        <v>33</v>
      </c>
      <c r="C11" s="20">
        <v>690</v>
      </c>
      <c r="D11" s="275"/>
      <c r="E11" s="275">
        <v>100</v>
      </c>
      <c r="F11" s="275">
        <v>100</v>
      </c>
      <c r="G11" s="275">
        <v>100</v>
      </c>
      <c r="H11" s="276"/>
      <c r="I11" s="277">
        <v>100</v>
      </c>
      <c r="J11" s="278"/>
      <c r="K11" s="278">
        <v>290</v>
      </c>
      <c r="L11" s="278"/>
      <c r="M11" s="278"/>
      <c r="N11" s="278"/>
      <c r="O11" s="279"/>
      <c r="P11" s="265">
        <f t="shared" si="1"/>
        <v>690</v>
      </c>
      <c r="Q11" s="256">
        <f t="shared" si="2"/>
        <v>0</v>
      </c>
    </row>
    <row r="12" spans="1:16" ht="24.75" customHeight="1" thickBot="1">
      <c r="A12" s="280"/>
      <c r="B12" s="280" t="s">
        <v>227</v>
      </c>
      <c r="C12" s="98">
        <f>SUM(C10+C11)</f>
        <v>690</v>
      </c>
      <c r="D12" s="99">
        <f aca="true" t="shared" si="3" ref="D12:O12">SUM(D3:D11)</f>
        <v>0</v>
      </c>
      <c r="E12" s="99">
        <f t="shared" si="3"/>
        <v>371</v>
      </c>
      <c r="F12" s="99">
        <f t="shared" si="3"/>
        <v>100</v>
      </c>
      <c r="G12" s="99">
        <f t="shared" si="3"/>
        <v>1350</v>
      </c>
      <c r="H12" s="99">
        <f t="shared" si="3"/>
        <v>0</v>
      </c>
      <c r="I12" s="99">
        <f t="shared" si="3"/>
        <v>100</v>
      </c>
      <c r="J12" s="99">
        <f t="shared" si="3"/>
        <v>0</v>
      </c>
      <c r="K12" s="99">
        <f t="shared" si="3"/>
        <v>290</v>
      </c>
      <c r="L12" s="99">
        <f t="shared" si="3"/>
        <v>1250</v>
      </c>
      <c r="M12" s="99">
        <f t="shared" si="3"/>
        <v>0</v>
      </c>
      <c r="N12" s="99">
        <f t="shared" si="3"/>
        <v>0</v>
      </c>
      <c r="O12" s="100">
        <f t="shared" si="3"/>
        <v>0</v>
      </c>
      <c r="P12" s="265"/>
    </row>
    <row r="13" spans="2:16" ht="12.75">
      <c r="B13" s="525"/>
      <c r="C13" s="525"/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 s="265"/>
    </row>
    <row r="14" spans="2:16" ht="13.5" thickBot="1">
      <c r="B14" s="525"/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265"/>
    </row>
    <row r="15" spans="1:16" ht="15" customHeight="1">
      <c r="A15" s="523" t="s">
        <v>76</v>
      </c>
      <c r="B15" s="526" t="s">
        <v>228</v>
      </c>
      <c r="C15" s="281" t="s">
        <v>209</v>
      </c>
      <c r="D15" s="282" t="s">
        <v>209</v>
      </c>
      <c r="E15" s="282" t="s">
        <v>209</v>
      </c>
      <c r="F15" s="282" t="s">
        <v>209</v>
      </c>
      <c r="G15" s="282" t="s">
        <v>209</v>
      </c>
      <c r="H15" s="282" t="s">
        <v>209</v>
      </c>
      <c r="I15" s="282" t="s">
        <v>209</v>
      </c>
      <c r="J15" s="282" t="s">
        <v>209</v>
      </c>
      <c r="K15" s="282" t="s">
        <v>209</v>
      </c>
      <c r="L15" s="282" t="s">
        <v>209</v>
      </c>
      <c r="M15" s="282" t="s">
        <v>209</v>
      </c>
      <c r="N15" s="282" t="s">
        <v>209</v>
      </c>
      <c r="O15" s="283" t="s">
        <v>209</v>
      </c>
      <c r="P15" s="265"/>
    </row>
    <row r="16" spans="1:16" ht="13.5" thickBot="1">
      <c r="A16" s="528"/>
      <c r="B16" s="527"/>
      <c r="C16" s="284" t="s">
        <v>210</v>
      </c>
      <c r="D16" s="285" t="s">
        <v>211</v>
      </c>
      <c r="E16" s="285" t="s">
        <v>212</v>
      </c>
      <c r="F16" s="285" t="s">
        <v>213</v>
      </c>
      <c r="G16" s="285" t="s">
        <v>214</v>
      </c>
      <c r="H16" s="285" t="s">
        <v>215</v>
      </c>
      <c r="I16" s="285" t="s">
        <v>216</v>
      </c>
      <c r="J16" s="285" t="s">
        <v>217</v>
      </c>
      <c r="K16" s="285" t="s">
        <v>218</v>
      </c>
      <c r="L16" s="285" t="s">
        <v>219</v>
      </c>
      <c r="M16" s="285" t="s">
        <v>220</v>
      </c>
      <c r="N16" s="285" t="s">
        <v>221</v>
      </c>
      <c r="O16" s="286" t="s">
        <v>222</v>
      </c>
      <c r="P16" s="265"/>
    </row>
    <row r="17" spans="1:17" ht="24.75" customHeight="1">
      <c r="A17" s="426" t="s">
        <v>42</v>
      </c>
      <c r="B17" s="427" t="s">
        <v>43</v>
      </c>
      <c r="C17" s="287">
        <v>2000</v>
      </c>
      <c r="D17" s="262"/>
      <c r="E17" s="262">
        <v>200</v>
      </c>
      <c r="F17" s="262">
        <v>250</v>
      </c>
      <c r="G17" s="262">
        <v>250</v>
      </c>
      <c r="H17" s="262">
        <v>250</v>
      </c>
      <c r="I17" s="262">
        <v>300</v>
      </c>
      <c r="J17" s="262">
        <v>150</v>
      </c>
      <c r="K17" s="262"/>
      <c r="L17" s="262">
        <v>200</v>
      </c>
      <c r="M17" s="262">
        <v>200</v>
      </c>
      <c r="N17" s="262">
        <v>200</v>
      </c>
      <c r="O17" s="288"/>
      <c r="P17" s="265">
        <f>SUM(D17:O17)</f>
        <v>2000</v>
      </c>
      <c r="Q17" s="256">
        <f>SUM(P17-C17)</f>
        <v>0</v>
      </c>
    </row>
    <row r="18" spans="1:17" ht="24.75" customHeight="1">
      <c r="A18" s="81" t="s">
        <v>44</v>
      </c>
      <c r="B18" s="428" t="s">
        <v>45</v>
      </c>
      <c r="C18" s="289">
        <v>150</v>
      </c>
      <c r="D18" s="20"/>
      <c r="E18" s="20"/>
      <c r="F18" s="20">
        <v>25</v>
      </c>
      <c r="G18" s="20">
        <v>10</v>
      </c>
      <c r="H18" s="20">
        <v>10</v>
      </c>
      <c r="I18" s="20">
        <v>10</v>
      </c>
      <c r="J18" s="20">
        <v>50</v>
      </c>
      <c r="K18" s="20"/>
      <c r="L18" s="20">
        <v>25</v>
      </c>
      <c r="M18" s="20">
        <v>20</v>
      </c>
      <c r="N18" s="20"/>
      <c r="O18" s="290"/>
      <c r="P18" s="265">
        <f>SUM(D18:O18)</f>
        <v>150</v>
      </c>
      <c r="Q18" s="256">
        <f>SUM(P18-C18)</f>
        <v>0</v>
      </c>
    </row>
    <row r="19" spans="1:17" ht="24.75" customHeight="1">
      <c r="A19" s="81" t="s">
        <v>46</v>
      </c>
      <c r="B19" s="429" t="s">
        <v>47</v>
      </c>
      <c r="C19" s="289">
        <v>930</v>
      </c>
      <c r="D19" s="20">
        <v>70</v>
      </c>
      <c r="E19" s="20">
        <v>100</v>
      </c>
      <c r="F19" s="20">
        <v>100</v>
      </c>
      <c r="G19" s="20">
        <v>100</v>
      </c>
      <c r="H19" s="20">
        <v>100</v>
      </c>
      <c r="I19" s="20">
        <v>100</v>
      </c>
      <c r="J19" s="20">
        <v>100</v>
      </c>
      <c r="K19" s="20">
        <v>100</v>
      </c>
      <c r="L19" s="20">
        <v>100</v>
      </c>
      <c r="M19" s="20">
        <v>50</v>
      </c>
      <c r="N19" s="20">
        <v>10</v>
      </c>
      <c r="O19" s="290"/>
      <c r="P19" s="265">
        <f>SUM(D19:O19)</f>
        <v>930</v>
      </c>
      <c r="Q19" s="256">
        <f>SUM(P19-C19)</f>
        <v>0</v>
      </c>
    </row>
    <row r="20" spans="1:16" ht="24.75" customHeight="1">
      <c r="A20" s="81" t="s">
        <v>48</v>
      </c>
      <c r="B20" s="429" t="s">
        <v>49</v>
      </c>
      <c r="C20" s="289">
        <f aca="true" t="shared" si="4" ref="C20:C26">SUM(D20:O20)</f>
        <v>0</v>
      </c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0"/>
      <c r="P20" s="265"/>
    </row>
    <row r="21" spans="1:16" ht="24.75" customHeight="1">
      <c r="A21" s="81" t="s">
        <v>50</v>
      </c>
      <c r="B21" s="429" t="s">
        <v>51</v>
      </c>
      <c r="C21" s="289">
        <f t="shared" si="4"/>
        <v>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90"/>
      <c r="P21" s="265"/>
    </row>
    <row r="22" spans="1:16" ht="24.75" customHeight="1">
      <c r="A22" s="81" t="s">
        <v>55</v>
      </c>
      <c r="B22" s="429" t="s">
        <v>56</v>
      </c>
      <c r="C22" s="289">
        <v>381</v>
      </c>
      <c r="D22" s="20"/>
      <c r="E22" s="20"/>
      <c r="F22" s="20">
        <v>381</v>
      </c>
      <c r="G22" s="20"/>
      <c r="H22" s="20"/>
      <c r="I22" s="20"/>
      <c r="J22" s="20"/>
      <c r="K22" s="20"/>
      <c r="L22" s="20"/>
      <c r="M22" s="20"/>
      <c r="N22" s="20"/>
      <c r="O22" s="290"/>
      <c r="P22" s="265"/>
    </row>
    <row r="23" spans="1:16" ht="24.75" customHeight="1">
      <c r="A23" s="81" t="s">
        <v>57</v>
      </c>
      <c r="B23" s="429" t="s">
        <v>58</v>
      </c>
      <c r="C23" s="289">
        <f t="shared" si="4"/>
        <v>0</v>
      </c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2"/>
      <c r="P23" s="265"/>
    </row>
    <row r="24" spans="1:16" ht="24.75" customHeight="1">
      <c r="A24" s="81" t="s">
        <v>59</v>
      </c>
      <c r="B24" s="429" t="s">
        <v>60</v>
      </c>
      <c r="C24" s="289">
        <f t="shared" si="4"/>
        <v>0</v>
      </c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0"/>
      <c r="P24" s="265"/>
    </row>
    <row r="25" spans="1:16" ht="24.75" customHeight="1">
      <c r="A25" s="81" t="s">
        <v>64</v>
      </c>
      <c r="B25" s="430" t="s">
        <v>65</v>
      </c>
      <c r="C25" s="289">
        <v>0</v>
      </c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2"/>
      <c r="P25" s="265"/>
    </row>
    <row r="26" spans="1:16" ht="24.75" customHeight="1" thickBot="1">
      <c r="A26" s="431" t="s">
        <v>66</v>
      </c>
      <c r="B26" s="432" t="s">
        <v>67</v>
      </c>
      <c r="C26" s="289">
        <f t="shared" si="4"/>
        <v>0</v>
      </c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2"/>
      <c r="P26" s="265"/>
    </row>
    <row r="27" spans="1:16" ht="24.75" customHeight="1" thickBot="1">
      <c r="A27" s="293"/>
      <c r="B27" s="294" t="s">
        <v>229</v>
      </c>
      <c r="C27" s="98">
        <f>SUM(C17:C26)</f>
        <v>3461</v>
      </c>
      <c r="D27" s="99">
        <f aca="true" t="shared" si="5" ref="D27:O27">SUM(D17:D26)</f>
        <v>70</v>
      </c>
      <c r="E27" s="99">
        <f t="shared" si="5"/>
        <v>300</v>
      </c>
      <c r="F27" s="99">
        <f t="shared" si="5"/>
        <v>756</v>
      </c>
      <c r="G27" s="99">
        <f t="shared" si="5"/>
        <v>360</v>
      </c>
      <c r="H27" s="99">
        <f t="shared" si="5"/>
        <v>360</v>
      </c>
      <c r="I27" s="99">
        <f t="shared" si="5"/>
        <v>410</v>
      </c>
      <c r="J27" s="99">
        <f t="shared" si="5"/>
        <v>300</v>
      </c>
      <c r="K27" s="99">
        <f t="shared" si="5"/>
        <v>100</v>
      </c>
      <c r="L27" s="99">
        <f t="shared" si="5"/>
        <v>325</v>
      </c>
      <c r="M27" s="99">
        <f t="shared" si="5"/>
        <v>270</v>
      </c>
      <c r="N27" s="99">
        <f t="shared" si="5"/>
        <v>210</v>
      </c>
      <c r="O27" s="100">
        <f t="shared" si="5"/>
        <v>0</v>
      </c>
      <c r="P27" s="265"/>
    </row>
  </sheetData>
  <mergeCells count="5">
    <mergeCell ref="B1:B2"/>
    <mergeCell ref="B13:O14"/>
    <mergeCell ref="B15:B16"/>
    <mergeCell ref="A1:A2"/>
    <mergeCell ref="A15:A16"/>
  </mergeCells>
  <printOptions/>
  <pageMargins left="0.75" right="0.75" top="1" bottom="1" header="0.5" footer="0.5"/>
  <pageSetup fitToHeight="1" fitToWidth="1" horizontalDpi="300" verticalDpi="300" orientation="landscape" paperSize="9" scale="72" r:id="rId1"/>
  <headerFooter alignWithMargins="0">
    <oddHeader>&amp;LTÁJÉKOZTATÓ TÁBLA!&amp;C
&amp;"Times New Roman,Normál"A Német Nemzetiségi Önkormányzat Pesterzsébet 2014. évi bevételi és kiadási előirányzatainak felhasználási terve (e Ft)&amp;R&amp;"Times New Roman,Normál"10.  sz. melléklet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F52"/>
  <sheetViews>
    <sheetView workbookViewId="0" topLeftCell="A1">
      <selection activeCell="C8" sqref="C8"/>
    </sheetView>
  </sheetViews>
  <sheetFormatPr defaultColWidth="9.140625" defaultRowHeight="12.75"/>
  <cols>
    <col min="1" max="1" width="57.140625" style="0" bestFit="1" customWidth="1"/>
    <col min="2" max="2" width="15.421875" style="0" customWidth="1"/>
    <col min="3" max="3" width="14.57421875" style="0" customWidth="1"/>
    <col min="4" max="4" width="15.421875" style="0" customWidth="1"/>
  </cols>
  <sheetData>
    <row r="1" spans="1:6" ht="13.5" thickBot="1">
      <c r="A1" s="530" t="s">
        <v>260</v>
      </c>
      <c r="B1" s="530"/>
      <c r="C1" s="530"/>
      <c r="D1" s="530"/>
      <c r="E1" s="9"/>
      <c r="F1" s="9"/>
    </row>
    <row r="2" spans="1:6" ht="12.75" customHeight="1">
      <c r="A2" s="533" t="s">
        <v>261</v>
      </c>
      <c r="B2" s="531" t="s">
        <v>357</v>
      </c>
      <c r="C2" s="531" t="s">
        <v>358</v>
      </c>
      <c r="D2" s="531" t="s">
        <v>359</v>
      </c>
      <c r="E2" s="9"/>
      <c r="F2" s="9"/>
    </row>
    <row r="3" spans="1:6" ht="13.5" thickBot="1">
      <c r="A3" s="534"/>
      <c r="B3" s="535"/>
      <c r="C3" s="535"/>
      <c r="D3" s="532"/>
      <c r="E3" s="9"/>
      <c r="F3" s="9"/>
    </row>
    <row r="4" spans="1:6" ht="13.5" thickBot="1">
      <c r="A4" s="324" t="s">
        <v>262</v>
      </c>
      <c r="B4" s="101">
        <f>B5+B6+B7+B8+B11</f>
        <v>3461</v>
      </c>
      <c r="C4" s="101">
        <f>C5+C6+C7+C8+C11+C12</f>
        <v>3922</v>
      </c>
      <c r="D4" s="101">
        <f>D5+D6+D7+D8+D11</f>
        <v>4677</v>
      </c>
      <c r="E4" s="9"/>
      <c r="F4" s="9"/>
    </row>
    <row r="5" spans="1:6" ht="12.75">
      <c r="A5" s="325" t="s">
        <v>263</v>
      </c>
      <c r="B5" s="326"/>
      <c r="C5" s="327">
        <v>2</v>
      </c>
      <c r="D5" s="327">
        <v>226</v>
      </c>
      <c r="E5" s="9"/>
      <c r="F5" s="9"/>
    </row>
    <row r="6" spans="1:6" ht="12.75">
      <c r="A6" s="328" t="s">
        <v>264</v>
      </c>
      <c r="B6" s="329"/>
      <c r="C6" s="95"/>
      <c r="D6" s="330"/>
      <c r="E6" s="9"/>
      <c r="F6" s="9"/>
    </row>
    <row r="7" spans="1:6" ht="12.75">
      <c r="A7" s="331" t="s">
        <v>265</v>
      </c>
      <c r="B7" s="329"/>
      <c r="C7" s="329"/>
      <c r="D7" s="329"/>
      <c r="E7" s="9"/>
      <c r="F7" s="9"/>
    </row>
    <row r="8" spans="1:6" ht="12.75">
      <c r="A8" s="332" t="s">
        <v>266</v>
      </c>
      <c r="B8" s="329">
        <f>SUM(B9:B10)</f>
        <v>2771</v>
      </c>
      <c r="C8" s="329">
        <f>SUM(C9:C10)</f>
        <v>3515</v>
      </c>
      <c r="D8" s="329">
        <f>SUM(D9:D10)</f>
        <v>3970</v>
      </c>
      <c r="E8" s="9"/>
      <c r="F8" s="9"/>
    </row>
    <row r="9" spans="1:6" ht="12.75">
      <c r="A9" s="333" t="s">
        <v>267</v>
      </c>
      <c r="B9" s="329">
        <v>2771</v>
      </c>
      <c r="C9" s="330">
        <v>3515</v>
      </c>
      <c r="D9" s="330">
        <v>3970</v>
      </c>
      <c r="E9" s="9"/>
      <c r="F9" s="9"/>
    </row>
    <row r="10" spans="1:6" ht="12.75">
      <c r="A10" s="334" t="s">
        <v>268</v>
      </c>
      <c r="B10" s="329"/>
      <c r="C10" s="95"/>
      <c r="D10" s="330"/>
      <c r="E10" s="9"/>
      <c r="F10" s="9"/>
    </row>
    <row r="11" spans="1:6" ht="38.25">
      <c r="A11" s="335" t="s">
        <v>269</v>
      </c>
      <c r="B11" s="329">
        <v>690</v>
      </c>
      <c r="C11" s="95">
        <v>405</v>
      </c>
      <c r="D11" s="330">
        <v>481</v>
      </c>
      <c r="E11" s="9"/>
      <c r="F11" s="9"/>
    </row>
    <row r="12" spans="1:6" ht="13.5" thickBot="1">
      <c r="A12" s="336" t="s">
        <v>270</v>
      </c>
      <c r="B12" s="337"/>
      <c r="C12" s="338"/>
      <c r="D12" s="339"/>
      <c r="E12" s="9"/>
      <c r="F12" s="9"/>
    </row>
    <row r="13" spans="1:6" ht="13.5" thickBot="1">
      <c r="A13" s="340" t="s">
        <v>271</v>
      </c>
      <c r="B13" s="341">
        <f>B14+B15+B16+B20</f>
        <v>0</v>
      </c>
      <c r="C13" s="341">
        <f>C14+C15+C16+C20</f>
        <v>0</v>
      </c>
      <c r="D13" s="341">
        <f>D14+D15+D16+D20</f>
        <v>0</v>
      </c>
      <c r="E13" s="9"/>
      <c r="F13" s="9"/>
    </row>
    <row r="14" spans="1:6" ht="12.75">
      <c r="A14" s="342" t="s">
        <v>272</v>
      </c>
      <c r="B14" s="327"/>
      <c r="C14" s="343"/>
      <c r="D14" s="344"/>
      <c r="E14" s="9"/>
      <c r="F14" s="9"/>
    </row>
    <row r="15" spans="1:6" ht="12.75">
      <c r="A15" s="5" t="s">
        <v>273</v>
      </c>
      <c r="B15" s="345"/>
      <c r="C15" s="345"/>
      <c r="D15" s="345"/>
      <c r="E15" s="9"/>
      <c r="F15" s="9"/>
    </row>
    <row r="16" spans="1:6" ht="12.75">
      <c r="A16" s="5" t="s">
        <v>274</v>
      </c>
      <c r="B16" s="346"/>
      <c r="C16" s="346"/>
      <c r="D16" s="346"/>
      <c r="E16" s="9"/>
      <c r="F16" s="9"/>
    </row>
    <row r="17" spans="1:6" ht="12.75">
      <c r="A17" s="5" t="s">
        <v>275</v>
      </c>
      <c r="B17" s="346"/>
      <c r="C17" s="95"/>
      <c r="D17" s="330"/>
      <c r="E17" s="9"/>
      <c r="F17" s="9"/>
    </row>
    <row r="18" spans="1:6" ht="12.75">
      <c r="A18" s="347" t="s">
        <v>276</v>
      </c>
      <c r="B18" s="348"/>
      <c r="C18" s="348"/>
      <c r="D18" s="95"/>
      <c r="E18" s="9"/>
      <c r="F18" s="9"/>
    </row>
    <row r="19" spans="1:6" ht="12.75">
      <c r="A19" s="333" t="s">
        <v>277</v>
      </c>
      <c r="B19" s="95"/>
      <c r="C19" s="95"/>
      <c r="D19" s="330"/>
      <c r="E19" s="9"/>
      <c r="F19" s="9"/>
    </row>
    <row r="20" spans="1:6" ht="39" thickBot="1">
      <c r="A20" s="349" t="s">
        <v>278</v>
      </c>
      <c r="B20" s="338"/>
      <c r="C20" s="338"/>
      <c r="D20" s="339"/>
      <c r="E20" s="9"/>
      <c r="F20" s="9"/>
    </row>
    <row r="21" spans="1:6" s="351" customFormat="1" ht="19.5" customHeight="1" thickBot="1">
      <c r="A21" s="350" t="s">
        <v>23</v>
      </c>
      <c r="B21" s="97">
        <f>B4+B13</f>
        <v>3461</v>
      </c>
      <c r="C21" s="97">
        <f>C4+C13</f>
        <v>3922</v>
      </c>
      <c r="D21" s="97">
        <f>D4+D13</f>
        <v>4677</v>
      </c>
      <c r="E21" s="17"/>
      <c r="F21" s="17"/>
    </row>
    <row r="23" spans="1:6" ht="12.75">
      <c r="A23" s="9"/>
      <c r="B23" s="352"/>
      <c r="C23" s="9"/>
      <c r="D23" s="9"/>
      <c r="E23" s="9"/>
      <c r="F23" s="9"/>
    </row>
    <row r="24" spans="1:4" ht="13.5" thickBot="1">
      <c r="A24" s="529" t="s">
        <v>279</v>
      </c>
      <c r="B24" s="529"/>
      <c r="C24" s="529"/>
      <c r="D24" s="529"/>
    </row>
    <row r="25" spans="1:4" ht="26.25" thickBot="1">
      <c r="A25" s="353" t="s">
        <v>280</v>
      </c>
      <c r="B25" s="354" t="s">
        <v>357</v>
      </c>
      <c r="C25" s="354" t="s">
        <v>358</v>
      </c>
      <c r="D25" s="354" t="s">
        <v>359</v>
      </c>
    </row>
    <row r="26" spans="1:4" ht="13.5" thickBot="1">
      <c r="A26" s="250" t="s">
        <v>281</v>
      </c>
      <c r="B26" s="355">
        <f>B27+B28+B29+B30+B31</f>
        <v>3080</v>
      </c>
      <c r="C26" s="355">
        <f>C27+C28+C29+C30+C31</f>
        <v>3231</v>
      </c>
      <c r="D26" s="355">
        <f>D27+D28+D29+D30+D31</f>
        <v>4272</v>
      </c>
    </row>
    <row r="27" spans="1:4" ht="12.75">
      <c r="A27" s="356" t="s">
        <v>282</v>
      </c>
      <c r="B27" s="357">
        <v>2000</v>
      </c>
      <c r="C27" s="358">
        <v>168</v>
      </c>
      <c r="D27" s="359">
        <v>261</v>
      </c>
    </row>
    <row r="28" spans="1:4" ht="12.75">
      <c r="A28" s="360" t="s">
        <v>283</v>
      </c>
      <c r="B28" s="361">
        <v>150</v>
      </c>
      <c r="C28" s="362">
        <v>105</v>
      </c>
      <c r="D28" s="363">
        <v>75</v>
      </c>
    </row>
    <row r="29" spans="1:4" ht="12.75">
      <c r="A29" s="360" t="s">
        <v>284</v>
      </c>
      <c r="B29" s="361">
        <v>930</v>
      </c>
      <c r="C29" s="362">
        <v>2288</v>
      </c>
      <c r="D29" s="363">
        <v>1903</v>
      </c>
    </row>
    <row r="30" spans="1:4" ht="12.75">
      <c r="A30" s="360" t="s">
        <v>285</v>
      </c>
      <c r="B30" s="361"/>
      <c r="C30" s="362"/>
      <c r="D30" s="363"/>
    </row>
    <row r="31" spans="1:4" ht="12.75">
      <c r="A31" s="360" t="s">
        <v>286</v>
      </c>
      <c r="B31" s="361"/>
      <c r="C31" s="361">
        <f>SUM(C32:C37)</f>
        <v>670</v>
      </c>
      <c r="D31" s="361">
        <f>SUM(D32:D37)</f>
        <v>2033</v>
      </c>
    </row>
    <row r="32" spans="1:4" ht="12.75">
      <c r="A32" s="360" t="s">
        <v>287</v>
      </c>
      <c r="B32" s="361"/>
      <c r="C32" s="361"/>
      <c r="D32" s="364"/>
    </row>
    <row r="33" spans="1:4" ht="12.75">
      <c r="A33" s="365" t="s">
        <v>288</v>
      </c>
      <c r="B33" s="361"/>
      <c r="C33" s="362"/>
      <c r="D33" s="363">
        <v>263</v>
      </c>
    </row>
    <row r="34" spans="1:4" ht="12.75">
      <c r="A34" s="365" t="s">
        <v>289</v>
      </c>
      <c r="B34" s="361"/>
      <c r="C34" s="362">
        <v>670</v>
      </c>
      <c r="D34" s="363">
        <v>1770</v>
      </c>
    </row>
    <row r="35" spans="1:4" ht="12.75">
      <c r="A35" s="366" t="s">
        <v>290</v>
      </c>
      <c r="B35" s="361"/>
      <c r="C35" s="362"/>
      <c r="D35" s="363"/>
    </row>
    <row r="36" spans="1:4" ht="12.75">
      <c r="A36" s="367" t="s">
        <v>291</v>
      </c>
      <c r="B36" s="361"/>
      <c r="C36" s="362"/>
      <c r="D36" s="363"/>
    </row>
    <row r="37" spans="1:4" ht="12.75">
      <c r="A37" s="368" t="s">
        <v>292</v>
      </c>
      <c r="B37" s="361"/>
      <c r="C37" s="362"/>
      <c r="D37" s="363"/>
    </row>
    <row r="38" spans="1:4" ht="13.5" thickBot="1">
      <c r="A38" s="369" t="s">
        <v>293</v>
      </c>
      <c r="B38" s="370"/>
      <c r="C38" s="371"/>
      <c r="D38" s="372"/>
    </row>
    <row r="39" spans="1:4" ht="13.5" thickBot="1">
      <c r="A39" s="340" t="s">
        <v>294</v>
      </c>
      <c r="B39" s="373">
        <f>B40+B41+B42</f>
        <v>381</v>
      </c>
      <c r="C39" s="373">
        <f>C40+C41+C42</f>
        <v>0</v>
      </c>
      <c r="D39" s="373">
        <f>D40+D41+D42</f>
        <v>0</v>
      </c>
    </row>
    <row r="40" spans="1:4" ht="12.75">
      <c r="A40" s="356" t="s">
        <v>295</v>
      </c>
      <c r="B40" s="357">
        <v>381</v>
      </c>
      <c r="C40" s="358"/>
      <c r="D40" s="359"/>
    </row>
    <row r="41" spans="1:4" ht="12.75">
      <c r="A41" s="374" t="s">
        <v>296</v>
      </c>
      <c r="B41" s="361"/>
      <c r="C41" s="362"/>
      <c r="D41" s="363"/>
    </row>
    <row r="42" spans="1:4" ht="12.75">
      <c r="A42" s="367" t="s">
        <v>297</v>
      </c>
      <c r="B42" s="361"/>
      <c r="C42" s="361"/>
      <c r="D42" s="361"/>
    </row>
    <row r="43" spans="1:4" ht="12.75">
      <c r="A43" s="360" t="s">
        <v>298</v>
      </c>
      <c r="B43" s="361"/>
      <c r="C43" s="361"/>
      <c r="D43" s="361"/>
    </row>
    <row r="44" spans="1:4" ht="12.75">
      <c r="A44" s="367" t="s">
        <v>299</v>
      </c>
      <c r="B44" s="361"/>
      <c r="C44" s="375"/>
      <c r="D44" s="375"/>
    </row>
    <row r="45" spans="1:4" ht="12.75">
      <c r="A45" s="367" t="s">
        <v>300</v>
      </c>
      <c r="B45" s="361"/>
      <c r="C45" s="362"/>
      <c r="D45" s="363"/>
    </row>
    <row r="46" spans="1:4" ht="12.75">
      <c r="A46" s="376" t="s">
        <v>301</v>
      </c>
      <c r="B46" s="361"/>
      <c r="C46" s="362"/>
      <c r="D46" s="363"/>
    </row>
    <row r="47" spans="1:4" ht="12.75">
      <c r="A47" s="368" t="s">
        <v>302</v>
      </c>
      <c r="B47" s="361"/>
      <c r="C47" s="375"/>
      <c r="D47" s="375"/>
    </row>
    <row r="48" spans="1:4" ht="13.5" thickBot="1">
      <c r="A48" s="331" t="s">
        <v>303</v>
      </c>
      <c r="B48" s="361"/>
      <c r="C48" s="362"/>
      <c r="D48" s="363"/>
    </row>
    <row r="49" spans="1:4" ht="13.5" thickBot="1">
      <c r="A49" s="104" t="s">
        <v>304</v>
      </c>
      <c r="B49" s="373">
        <f>B26+B39</f>
        <v>3461</v>
      </c>
      <c r="C49" s="373">
        <f>C26+C39</f>
        <v>3231</v>
      </c>
      <c r="D49" s="373">
        <f>D26+D39</f>
        <v>4272</v>
      </c>
    </row>
    <row r="50" spans="1:4" ht="12.75">
      <c r="A50" s="377"/>
      <c r="B50" s="378"/>
      <c r="C50" s="378"/>
      <c r="D50" s="378"/>
    </row>
    <row r="51" spans="1:3" ht="12.75">
      <c r="A51" s="9"/>
      <c r="B51" s="8"/>
      <c r="C51" s="379"/>
    </row>
    <row r="52" spans="1:3" ht="12.75">
      <c r="A52" s="2"/>
      <c r="B52" s="1"/>
      <c r="C52" s="2"/>
    </row>
  </sheetData>
  <mergeCells count="6">
    <mergeCell ref="A24:D24"/>
    <mergeCell ref="A1:D1"/>
    <mergeCell ref="D2:D3"/>
    <mergeCell ref="A2:A3"/>
    <mergeCell ref="B2:B3"/>
    <mergeCell ref="C2:C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  <headerFooter alignWithMargins="0">
    <oddHeader>&amp;LTÁJÉKOZTATÓ TÁBLA!&amp;C&amp;"Times New Roman,Normál"Bevételek és kiadások 
Áht. 102. § (3) bekezdése szerinti mérlege
(e Ft)&amp;R&amp;"Times New Roman,Normál"11. sz. melléklet
6/2014. (II.5.) sz. NNÖP határozat alapján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9">
    <pageSetUpPr fitToPage="1"/>
  </sheetPr>
  <dimension ref="A1:G23"/>
  <sheetViews>
    <sheetView zoomScale="80" zoomScaleNormal="80" zoomScalePageLayoutView="0" workbookViewId="0" topLeftCell="C7">
      <selection activeCell="E20" sqref="E20"/>
    </sheetView>
  </sheetViews>
  <sheetFormatPr defaultColWidth="9.140625" defaultRowHeight="12.75"/>
  <cols>
    <col min="1" max="1" width="9.140625" style="88" customWidth="1"/>
    <col min="2" max="2" width="82.421875" style="88" customWidth="1"/>
    <col min="3" max="4" width="16.421875" style="88" customWidth="1"/>
    <col min="5" max="5" width="17.57421875" style="88" customWidth="1"/>
    <col min="6" max="6" width="16.421875" style="89" customWidth="1"/>
    <col min="7" max="16384" width="9.140625" style="88" customWidth="1"/>
  </cols>
  <sheetData>
    <row r="1" spans="1:6" s="68" customFormat="1" ht="14.25" customHeight="1" thickBot="1">
      <c r="A1" s="452" t="s">
        <v>0</v>
      </c>
      <c r="B1" s="457" t="s">
        <v>1</v>
      </c>
      <c r="C1" s="454" t="s">
        <v>2</v>
      </c>
      <c r="D1" s="455"/>
      <c r="E1" s="455"/>
      <c r="F1" s="456"/>
    </row>
    <row r="2" spans="1:6" s="68" customFormat="1" ht="40.5" customHeight="1" thickBot="1">
      <c r="A2" s="453"/>
      <c r="B2" s="458"/>
      <c r="C2" s="69" t="s">
        <v>3</v>
      </c>
      <c r="D2" s="70" t="s">
        <v>4</v>
      </c>
      <c r="E2" s="70" t="s">
        <v>5</v>
      </c>
      <c r="F2" s="71" t="s">
        <v>6</v>
      </c>
    </row>
    <row r="3" spans="1:7" s="17" customFormat="1" ht="24.75" customHeight="1" thickBot="1">
      <c r="A3" s="25" t="s">
        <v>42</v>
      </c>
      <c r="B3" s="26" t="s">
        <v>43</v>
      </c>
      <c r="C3" s="27">
        <v>2000</v>
      </c>
      <c r="D3" s="27"/>
      <c r="E3" s="27"/>
      <c r="F3" s="27">
        <f aca="true" t="shared" si="0" ref="F3:F14">SUM(C3:E3)</f>
        <v>2000</v>
      </c>
      <c r="G3" s="16"/>
    </row>
    <row r="4" spans="1:7" s="17" customFormat="1" ht="24.75" customHeight="1" thickBot="1">
      <c r="A4" s="25" t="s">
        <v>44</v>
      </c>
      <c r="B4" s="35" t="s">
        <v>45</v>
      </c>
      <c r="C4" s="27">
        <v>150</v>
      </c>
      <c r="D4" s="27"/>
      <c r="E4" s="27"/>
      <c r="F4" s="27">
        <f t="shared" si="0"/>
        <v>150</v>
      </c>
      <c r="G4" s="16"/>
    </row>
    <row r="5" spans="1:7" s="17" customFormat="1" ht="24.75" customHeight="1" thickBot="1">
      <c r="A5" s="25" t="s">
        <v>46</v>
      </c>
      <c r="B5" s="26" t="s">
        <v>47</v>
      </c>
      <c r="C5" s="27">
        <v>930</v>
      </c>
      <c r="D5" s="27"/>
      <c r="E5" s="27"/>
      <c r="F5" s="27">
        <f>SUM(C5:E5)</f>
        <v>930</v>
      </c>
      <c r="G5" s="16"/>
    </row>
    <row r="6" spans="1:7" s="17" customFormat="1" ht="24.75" customHeight="1" thickBot="1">
      <c r="A6" s="72" t="s">
        <v>48</v>
      </c>
      <c r="B6" s="73" t="s">
        <v>49</v>
      </c>
      <c r="C6" s="74"/>
      <c r="D6" s="74"/>
      <c r="E6" s="74"/>
      <c r="F6" s="74">
        <f t="shared" si="0"/>
        <v>0</v>
      </c>
      <c r="G6" s="16"/>
    </row>
    <row r="7" spans="1:7" s="17" customFormat="1" ht="24.75" customHeight="1" thickBot="1">
      <c r="A7" s="25" t="s">
        <v>50</v>
      </c>
      <c r="B7" s="26" t="s">
        <v>51</v>
      </c>
      <c r="C7" s="27">
        <f>SUM(C8:C9)</f>
        <v>0</v>
      </c>
      <c r="D7" s="27">
        <f>SUM(D8:D9)</f>
        <v>0</v>
      </c>
      <c r="E7" s="27"/>
      <c r="F7" s="27">
        <f t="shared" si="0"/>
        <v>0</v>
      </c>
      <c r="G7" s="16"/>
    </row>
    <row r="8" spans="1:6" s="78" customFormat="1" ht="13.5">
      <c r="A8" s="75" t="s">
        <v>53</v>
      </c>
      <c r="B8" s="76" t="s">
        <v>362</v>
      </c>
      <c r="C8" s="77"/>
      <c r="D8" s="77"/>
      <c r="E8" s="77">
        <f>'[1]2.4.Átad.Peszk.'!F19</f>
        <v>0</v>
      </c>
      <c r="F8" s="11">
        <f t="shared" si="0"/>
        <v>0</v>
      </c>
    </row>
    <row r="9" spans="1:7" s="32" customFormat="1" ht="24.75" customHeight="1" thickBot="1">
      <c r="A9" s="79" t="s">
        <v>54</v>
      </c>
      <c r="B9" s="80" t="s">
        <v>363</v>
      </c>
      <c r="C9" s="38"/>
      <c r="D9" s="38"/>
      <c r="E9" s="38"/>
      <c r="F9" s="38">
        <f t="shared" si="0"/>
        <v>0</v>
      </c>
      <c r="G9" s="31"/>
    </row>
    <row r="10" spans="1:7" s="17" customFormat="1" ht="24.75" customHeight="1" thickBot="1">
      <c r="A10" s="72" t="s">
        <v>55</v>
      </c>
      <c r="B10" s="73" t="s">
        <v>56</v>
      </c>
      <c r="C10" s="74">
        <v>381</v>
      </c>
      <c r="D10" s="74">
        <f>'[1]2.7.Beruh'!E48</f>
        <v>0</v>
      </c>
      <c r="E10" s="74">
        <f>'[1]2.7.Beruh'!F48</f>
        <v>0</v>
      </c>
      <c r="F10" s="74">
        <f t="shared" si="0"/>
        <v>381</v>
      </c>
      <c r="G10" s="16"/>
    </row>
    <row r="11" spans="1:7" s="17" customFormat="1" ht="24.75" customHeight="1" thickBot="1">
      <c r="A11" s="72" t="s">
        <v>57</v>
      </c>
      <c r="B11" s="73" t="s">
        <v>58</v>
      </c>
      <c r="C11" s="74"/>
      <c r="D11" s="74">
        <f>'[1]2.8.Felúj.'!F43</f>
        <v>0</v>
      </c>
      <c r="E11" s="74">
        <f>'[1]2.8.Felúj.'!G43</f>
        <v>0</v>
      </c>
      <c r="F11" s="74">
        <f t="shared" si="0"/>
        <v>0</v>
      </c>
      <c r="G11" s="16"/>
    </row>
    <row r="12" spans="1:7" s="17" customFormat="1" ht="24.75" customHeight="1" thickBot="1">
      <c r="A12" s="72" t="s">
        <v>59</v>
      </c>
      <c r="B12" s="73" t="s">
        <v>60</v>
      </c>
      <c r="C12" s="74"/>
      <c r="D12" s="74"/>
      <c r="E12" s="74"/>
      <c r="F12" s="74">
        <f t="shared" si="0"/>
        <v>0</v>
      </c>
      <c r="G12" s="16"/>
    </row>
    <row r="13" spans="1:7" s="17" customFormat="1" ht="33.75" customHeight="1" thickBot="1">
      <c r="A13" s="39" t="s">
        <v>64</v>
      </c>
      <c r="B13" s="40" t="s">
        <v>65</v>
      </c>
      <c r="C13" s="41">
        <f>C3+C4+C5+C6+C7+C10+C11+C12</f>
        <v>3461</v>
      </c>
      <c r="D13" s="41">
        <f>D3+D4+D5+D6+D7+D10+D11+D12</f>
        <v>0</v>
      </c>
      <c r="E13" s="41">
        <f>E3+E4+E5+E6+E7+E10+E11+E12</f>
        <v>0</v>
      </c>
      <c r="F13" s="42">
        <f>SUM(C13:E13)</f>
        <v>3461</v>
      </c>
      <c r="G13" s="16"/>
    </row>
    <row r="14" spans="1:7" s="17" customFormat="1" ht="24.75" customHeight="1" thickBot="1">
      <c r="A14" s="25" t="s">
        <v>66</v>
      </c>
      <c r="B14" s="26" t="s">
        <v>67</v>
      </c>
      <c r="C14" s="27"/>
      <c r="D14" s="27"/>
      <c r="E14" s="27"/>
      <c r="F14" s="27">
        <f t="shared" si="0"/>
        <v>0</v>
      </c>
      <c r="G14" s="16"/>
    </row>
    <row r="15" spans="1:6" s="51" customFormat="1" ht="48.75" customHeight="1" thickBot="1">
      <c r="A15" s="48"/>
      <c r="B15" s="49" t="s">
        <v>68</v>
      </c>
      <c r="C15" s="50">
        <f>C14+C13</f>
        <v>3461</v>
      </c>
      <c r="D15" s="50">
        <f>D14+D13</f>
        <v>0</v>
      </c>
      <c r="E15" s="50">
        <f>E14+E13</f>
        <v>0</v>
      </c>
      <c r="F15" s="50">
        <f>SUM(C15:E15)</f>
        <v>3461</v>
      </c>
    </row>
    <row r="16" spans="2:6" s="83" customFormat="1" ht="15" customHeight="1" thickBot="1">
      <c r="B16" s="85"/>
      <c r="C16" s="86"/>
      <c r="D16" s="86"/>
      <c r="E16" s="87"/>
      <c r="F16" s="87"/>
    </row>
    <row r="17" spans="1:6" s="9" customFormat="1" ht="17.25" customHeight="1">
      <c r="A17" s="3"/>
      <c r="B17" s="52" t="s">
        <v>69</v>
      </c>
      <c r="C17" s="4">
        <v>3080</v>
      </c>
      <c r="D17" s="4">
        <f>D3+D4+D5+D6+D7</f>
        <v>0</v>
      </c>
      <c r="E17" s="4">
        <f>E3+E4+E5+E6+E7</f>
        <v>0</v>
      </c>
      <c r="F17" s="4">
        <f>SUM(C17:E17)</f>
        <v>3080</v>
      </c>
    </row>
    <row r="18" spans="1:6" s="9" customFormat="1" ht="17.25" customHeight="1">
      <c r="A18" s="5"/>
      <c r="B18" s="53" t="s">
        <v>70</v>
      </c>
      <c r="C18" s="7">
        <v>381</v>
      </c>
      <c r="D18" s="7">
        <f>D10+D11+D12</f>
        <v>0</v>
      </c>
      <c r="E18" s="7">
        <f>E10+E11+E12</f>
        <v>0</v>
      </c>
      <c r="F18" s="7">
        <f aca="true" t="shared" si="1" ref="F18:F23">SUM(C18:E18)</f>
        <v>381</v>
      </c>
    </row>
    <row r="19" spans="1:6" s="9" customFormat="1" ht="17.25" customHeight="1">
      <c r="A19" s="5"/>
      <c r="B19" s="53" t="s">
        <v>71</v>
      </c>
      <c r="C19" s="7"/>
      <c r="D19" s="7"/>
      <c r="E19" s="7"/>
      <c r="F19" s="7"/>
    </row>
    <row r="20" spans="1:6" s="9" customFormat="1" ht="17.25" customHeight="1" thickBot="1">
      <c r="A20" s="33"/>
      <c r="B20" s="54" t="s">
        <v>72</v>
      </c>
      <c r="C20" s="34"/>
      <c r="D20" s="34"/>
      <c r="E20" s="34"/>
      <c r="F20" s="34"/>
    </row>
    <row r="21" spans="1:6" s="59" customFormat="1" ht="17.25" customHeight="1">
      <c r="A21" s="56"/>
      <c r="B21" s="57" t="s">
        <v>73</v>
      </c>
      <c r="C21" s="58">
        <f aca="true" t="shared" si="2" ref="C21:E22">C17+C19</f>
        <v>3080</v>
      </c>
      <c r="D21" s="57">
        <f t="shared" si="2"/>
        <v>0</v>
      </c>
      <c r="E21" s="57">
        <f t="shared" si="2"/>
        <v>0</v>
      </c>
      <c r="F21" s="58">
        <f t="shared" si="1"/>
        <v>3080</v>
      </c>
    </row>
    <row r="22" spans="1:6" s="59" customFormat="1" ht="17.25" customHeight="1" thickBot="1">
      <c r="A22" s="60"/>
      <c r="B22" s="61" t="s">
        <v>74</v>
      </c>
      <c r="C22" s="62">
        <f t="shared" si="2"/>
        <v>381</v>
      </c>
      <c r="D22" s="62">
        <f t="shared" si="2"/>
        <v>0</v>
      </c>
      <c r="E22" s="61">
        <f t="shared" si="2"/>
        <v>0</v>
      </c>
      <c r="F22" s="62">
        <f t="shared" si="1"/>
        <v>381</v>
      </c>
    </row>
    <row r="23" spans="1:6" s="59" customFormat="1" ht="17.25" customHeight="1" thickBot="1">
      <c r="A23" s="63"/>
      <c r="B23" s="64" t="s">
        <v>75</v>
      </c>
      <c r="C23" s="65">
        <f>C21+C22</f>
        <v>3461</v>
      </c>
      <c r="D23" s="62">
        <f>D21+D22</f>
        <v>0</v>
      </c>
      <c r="E23" s="64">
        <f>E21+E22</f>
        <v>0</v>
      </c>
      <c r="F23" s="65">
        <f t="shared" si="1"/>
        <v>3461</v>
      </c>
    </row>
  </sheetData>
  <sheetProtection/>
  <mergeCells count="3">
    <mergeCell ref="A1:A2"/>
    <mergeCell ref="C1:F1"/>
    <mergeCell ref="B1:B2"/>
  </mergeCells>
  <printOptions/>
  <pageMargins left="0.7874015748031497" right="0.7874015748031497" top="0.5905511811023623" bottom="0.5905511811023623" header="0" footer="0"/>
  <pageSetup fitToHeight="1" fitToWidth="1" horizontalDpi="300" verticalDpi="300" orientation="landscape" paperSize="9" scale="83" r:id="rId1"/>
  <headerFooter alignWithMargins="0">
    <oddHeader>&amp;C&amp;"Times New Roman,Normál"NÉMET NEMZETISÉGI ÖNKORMÁNYZAT PESTERZSÉBET
 2014. ÉVI 
KIADÁSAI (e Ft)&amp;R&amp;"Times New Roman,Normál"2. sz. melléklet &amp;"Times New Roman,Félkövér" 
&amp;"Times New Roman,Normál"&amp;8 6/2014. (II.5.) sz.
 NNÖP határozat alapján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8">
    <pageSetUpPr fitToPage="1"/>
  </sheetPr>
  <dimension ref="A1:F52"/>
  <sheetViews>
    <sheetView workbookViewId="0" topLeftCell="A1">
      <pane ySplit="1" topLeftCell="BM35" activePane="bottomLeft" state="frozen"/>
      <selection pane="topLeft" activeCell="A5" sqref="A5"/>
      <selection pane="bottomLeft" activeCell="B65" sqref="B65"/>
    </sheetView>
  </sheetViews>
  <sheetFormatPr defaultColWidth="9.140625" defaultRowHeight="12.75"/>
  <cols>
    <col min="1" max="1" width="9.140625" style="82" customWidth="1"/>
    <col min="2" max="2" width="54.8515625" style="82" bestFit="1" customWidth="1"/>
    <col min="3" max="3" width="13.7109375" style="82" customWidth="1"/>
    <col min="4" max="4" width="11.8515625" style="82" customWidth="1"/>
    <col min="5" max="5" width="14.421875" style="82" customWidth="1"/>
    <col min="6" max="6" width="12.8515625" style="82" customWidth="1"/>
    <col min="7" max="16384" width="9.140625" style="82" customWidth="1"/>
  </cols>
  <sheetData>
    <row r="1" spans="1:6" s="88" customFormat="1" ht="12.75" customHeight="1">
      <c r="A1" s="459" t="s">
        <v>76</v>
      </c>
      <c r="B1" s="452" t="s">
        <v>78</v>
      </c>
      <c r="C1" s="454" t="s">
        <v>2</v>
      </c>
      <c r="D1" s="455"/>
      <c r="E1" s="455"/>
      <c r="F1" s="456"/>
    </row>
    <row r="2" spans="1:6" s="88" customFormat="1" ht="38.25" customHeight="1" thickBot="1">
      <c r="A2" s="460"/>
      <c r="B2" s="453"/>
      <c r="C2" s="106" t="s">
        <v>3</v>
      </c>
      <c r="D2" s="107" t="s">
        <v>4</v>
      </c>
      <c r="E2" s="107" t="s">
        <v>5</v>
      </c>
      <c r="F2" s="108" t="s">
        <v>6</v>
      </c>
    </row>
    <row r="3" spans="1:6" s="112" customFormat="1" ht="15" customHeight="1">
      <c r="A3" s="109" t="s">
        <v>52</v>
      </c>
      <c r="B3" s="110" t="s">
        <v>79</v>
      </c>
      <c r="C3" s="111">
        <f>C4+C5+C6+C7+C8+C9+C10+C11+C12+C13</f>
        <v>0</v>
      </c>
      <c r="D3" s="111">
        <f>D4+D5+D6+D7+D8+D9+D10+D11+D12+D13</f>
        <v>0</v>
      </c>
      <c r="E3" s="111">
        <f>E4+E5+E6+E7+E8+E9+E10+E11+E12+E13</f>
        <v>0</v>
      </c>
      <c r="F3" s="111">
        <f aca="true" t="shared" si="0" ref="F3:F22">SUM(C3:E3)</f>
        <v>0</v>
      </c>
    </row>
    <row r="4" spans="1:6" s="88" customFormat="1" ht="15" customHeight="1">
      <c r="A4" s="84"/>
      <c r="B4" s="113" t="s">
        <v>80</v>
      </c>
      <c r="C4" s="114"/>
      <c r="D4" s="114"/>
      <c r="E4" s="114"/>
      <c r="F4" s="114">
        <f t="shared" si="0"/>
        <v>0</v>
      </c>
    </row>
    <row r="5" spans="1:6" s="88" customFormat="1" ht="15" customHeight="1">
      <c r="A5" s="84"/>
      <c r="B5" s="113" t="s">
        <v>81</v>
      </c>
      <c r="C5" s="116"/>
      <c r="D5" s="116"/>
      <c r="E5" s="116"/>
      <c r="F5" s="117">
        <f t="shared" si="0"/>
        <v>0</v>
      </c>
    </row>
    <row r="6" spans="1:6" s="88" customFormat="1" ht="25.5">
      <c r="A6" s="84"/>
      <c r="B6" s="113" t="s">
        <v>82</v>
      </c>
      <c r="C6" s="116"/>
      <c r="D6" s="116"/>
      <c r="E6" s="116"/>
      <c r="F6" s="117">
        <f t="shared" si="0"/>
        <v>0</v>
      </c>
    </row>
    <row r="7" spans="1:6" s="88" customFormat="1" ht="15" customHeight="1">
      <c r="A7" s="84"/>
      <c r="B7" s="113" t="s">
        <v>83</v>
      </c>
      <c r="C7" s="116"/>
      <c r="D7" s="116"/>
      <c r="E7" s="116"/>
      <c r="F7" s="117">
        <f t="shared" si="0"/>
        <v>0</v>
      </c>
    </row>
    <row r="8" spans="1:6" s="88" customFormat="1" ht="15" customHeight="1">
      <c r="A8" s="84"/>
      <c r="B8" s="113" t="s">
        <v>84</v>
      </c>
      <c r="C8" s="116"/>
      <c r="D8" s="116"/>
      <c r="E8" s="116"/>
      <c r="F8" s="117">
        <f t="shared" si="0"/>
        <v>0</v>
      </c>
    </row>
    <row r="9" spans="1:6" s="88" customFormat="1" ht="15" customHeight="1">
      <c r="A9" s="84"/>
      <c r="B9" s="113" t="s">
        <v>85</v>
      </c>
      <c r="C9" s="118"/>
      <c r="D9" s="118"/>
      <c r="E9" s="118"/>
      <c r="F9" s="114">
        <f t="shared" si="0"/>
        <v>0</v>
      </c>
    </row>
    <row r="10" spans="1:6" s="88" customFormat="1" ht="15" customHeight="1">
      <c r="A10" s="84"/>
      <c r="B10" s="113" t="s">
        <v>86</v>
      </c>
      <c r="C10" s="115"/>
      <c r="D10" s="115"/>
      <c r="E10" s="115"/>
      <c r="F10" s="117">
        <f t="shared" si="0"/>
        <v>0</v>
      </c>
    </row>
    <row r="11" spans="1:6" s="88" customFormat="1" ht="13.5">
      <c r="A11" s="84"/>
      <c r="B11" s="113" t="s">
        <v>87</v>
      </c>
      <c r="C11" s="120"/>
      <c r="D11" s="120"/>
      <c r="E11" s="120"/>
      <c r="F11" s="117">
        <f t="shared" si="0"/>
        <v>0</v>
      </c>
    </row>
    <row r="12" spans="1:6" s="88" customFormat="1" ht="15" customHeight="1">
      <c r="A12" s="84"/>
      <c r="B12" s="113" t="s">
        <v>88</v>
      </c>
      <c r="C12" s="120"/>
      <c r="D12" s="120"/>
      <c r="E12" s="120"/>
      <c r="F12" s="117">
        <f t="shared" si="0"/>
        <v>0</v>
      </c>
    </row>
    <row r="13" spans="1:6" s="88" customFormat="1" ht="15" customHeight="1" thickBot="1">
      <c r="A13" s="121"/>
      <c r="B13" s="122" t="s">
        <v>89</v>
      </c>
      <c r="C13" s="123"/>
      <c r="D13" s="123"/>
      <c r="E13" s="123"/>
      <c r="F13" s="124">
        <f t="shared" si="0"/>
        <v>0</v>
      </c>
    </row>
    <row r="14" spans="1:6" s="112" customFormat="1" ht="15" customHeight="1">
      <c r="A14" s="109" t="s">
        <v>53</v>
      </c>
      <c r="B14" s="110" t="s">
        <v>90</v>
      </c>
      <c r="C14" s="111">
        <f>C15+C16+C18+C19+C20+C21+C22+C24+C25</f>
        <v>0</v>
      </c>
      <c r="D14" s="111">
        <f>D15+D16+D18+D19+D20+D21+D22+D24+D25</f>
        <v>0</v>
      </c>
      <c r="E14" s="111">
        <f>E15+E16+E18+E19+E20+E21+E22+E24+E25</f>
        <v>0</v>
      </c>
      <c r="F14" s="111">
        <f t="shared" si="0"/>
        <v>0</v>
      </c>
    </row>
    <row r="15" spans="1:6" s="127" customFormat="1" ht="15" customHeight="1">
      <c r="A15" s="125"/>
      <c r="B15" s="113" t="s">
        <v>91</v>
      </c>
      <c r="C15" s="114"/>
      <c r="D15" s="114"/>
      <c r="E15" s="114"/>
      <c r="F15" s="114">
        <f t="shared" si="0"/>
        <v>0</v>
      </c>
    </row>
    <row r="16" spans="1:6" s="127" customFormat="1" ht="15" customHeight="1">
      <c r="A16" s="125"/>
      <c r="B16" s="128" t="s">
        <v>92</v>
      </c>
      <c r="C16" s="114"/>
      <c r="D16" s="114"/>
      <c r="E16" s="114"/>
      <c r="F16" s="115">
        <f t="shared" si="0"/>
        <v>0</v>
      </c>
    </row>
    <row r="17" spans="1:6" s="127" customFormat="1" ht="15" customHeight="1">
      <c r="A17" s="125"/>
      <c r="B17" s="119" t="s">
        <v>230</v>
      </c>
      <c r="C17" s="114"/>
      <c r="D17" s="114"/>
      <c r="E17" s="114"/>
      <c r="F17" s="115"/>
    </row>
    <row r="18" spans="1:6" s="88" customFormat="1" ht="15" customHeight="1">
      <c r="A18" s="130"/>
      <c r="B18" s="113" t="s">
        <v>93</v>
      </c>
      <c r="C18" s="115"/>
      <c r="D18" s="115"/>
      <c r="E18" s="115"/>
      <c r="F18" s="115">
        <f t="shared" si="0"/>
        <v>0</v>
      </c>
    </row>
    <row r="19" spans="1:6" s="88" customFormat="1" ht="15" customHeight="1">
      <c r="A19" s="130"/>
      <c r="B19" s="113" t="s">
        <v>94</v>
      </c>
      <c r="C19" s="115"/>
      <c r="D19" s="115"/>
      <c r="E19" s="115"/>
      <c r="F19" s="115">
        <f t="shared" si="0"/>
        <v>0</v>
      </c>
    </row>
    <row r="20" spans="1:6" s="88" customFormat="1" ht="15" customHeight="1">
      <c r="A20" s="130"/>
      <c r="B20" s="113" t="s">
        <v>95</v>
      </c>
      <c r="C20" s="115"/>
      <c r="D20" s="115"/>
      <c r="E20" s="115"/>
      <c r="F20" s="115">
        <f t="shared" si="0"/>
        <v>0</v>
      </c>
    </row>
    <row r="21" spans="1:6" s="88" customFormat="1" ht="15" customHeight="1">
      <c r="A21" s="130"/>
      <c r="B21" s="113" t="s">
        <v>96</v>
      </c>
      <c r="C21" s="115"/>
      <c r="D21" s="115"/>
      <c r="E21" s="115"/>
      <c r="F21" s="115">
        <f t="shared" si="0"/>
        <v>0</v>
      </c>
    </row>
    <row r="22" spans="1:6" s="88" customFormat="1" ht="15" customHeight="1">
      <c r="A22" s="130"/>
      <c r="B22" s="113" t="s">
        <v>97</v>
      </c>
      <c r="C22" s="115"/>
      <c r="D22" s="115"/>
      <c r="E22" s="115"/>
      <c r="F22" s="115">
        <f t="shared" si="0"/>
        <v>0</v>
      </c>
    </row>
    <row r="23" spans="1:6" s="88" customFormat="1" ht="15" customHeight="1">
      <c r="A23" s="125"/>
      <c r="B23" s="113" t="s">
        <v>98</v>
      </c>
      <c r="C23" s="131"/>
      <c r="D23" s="131"/>
      <c r="E23" s="131"/>
      <c r="F23" s="115">
        <f aca="true" t="shared" si="1" ref="F23:F45">SUM(C23:E23)</f>
        <v>0</v>
      </c>
    </row>
    <row r="24" spans="1:6" s="88" customFormat="1" ht="15" customHeight="1">
      <c r="A24" s="125"/>
      <c r="B24" s="113" t="s">
        <v>99</v>
      </c>
      <c r="C24" s="6"/>
      <c r="D24" s="115"/>
      <c r="E24" s="6"/>
      <c r="F24" s="115">
        <f t="shared" si="1"/>
        <v>0</v>
      </c>
    </row>
    <row r="25" spans="1:6" s="88" customFormat="1" ht="15" customHeight="1" thickBot="1">
      <c r="A25" s="125"/>
      <c r="B25" s="113" t="s">
        <v>100</v>
      </c>
      <c r="C25" s="131"/>
      <c r="D25" s="131"/>
      <c r="E25" s="131"/>
      <c r="F25" s="114">
        <f t="shared" si="1"/>
        <v>0</v>
      </c>
    </row>
    <row r="26" spans="1:6" s="88" customFormat="1" ht="15" customHeight="1">
      <c r="A26" s="132" t="s">
        <v>61</v>
      </c>
      <c r="B26" s="133" t="s">
        <v>101</v>
      </c>
      <c r="C26" s="134">
        <f>C27+C28+C29+C30+C31+C32+C33+C34+C35+C36</f>
        <v>0</v>
      </c>
      <c r="D26" s="134">
        <f>D27+D28+D29+D30+D31+D32+D33+D34+D35+D36</f>
        <v>0</v>
      </c>
      <c r="E26" s="134">
        <f>E27+E28+E29+E30+E31+E32+E33+E34+E35+E36</f>
        <v>0</v>
      </c>
      <c r="F26" s="134">
        <f t="shared" si="1"/>
        <v>0</v>
      </c>
    </row>
    <row r="27" spans="1:6" s="127" customFormat="1" ht="15" customHeight="1">
      <c r="A27" s="135"/>
      <c r="B27" s="113" t="s">
        <v>80</v>
      </c>
      <c r="C27" s="118"/>
      <c r="D27" s="118"/>
      <c r="E27" s="118"/>
      <c r="F27" s="114">
        <f t="shared" si="1"/>
        <v>0</v>
      </c>
    </row>
    <row r="28" spans="1:6" s="88" customFormat="1" ht="15" customHeight="1">
      <c r="A28" s="135"/>
      <c r="B28" s="113" t="s">
        <v>81</v>
      </c>
      <c r="C28" s="136"/>
      <c r="D28" s="136"/>
      <c r="E28" s="136"/>
      <c r="F28" s="117">
        <f t="shared" si="1"/>
        <v>0</v>
      </c>
    </row>
    <row r="29" spans="1:6" s="88" customFormat="1" ht="25.5">
      <c r="A29" s="135"/>
      <c r="B29" s="113" t="s">
        <v>82</v>
      </c>
      <c r="C29" s="137"/>
      <c r="D29" s="137"/>
      <c r="E29" s="137"/>
      <c r="F29" s="129">
        <f t="shared" si="1"/>
        <v>0</v>
      </c>
    </row>
    <row r="30" spans="1:6" s="88" customFormat="1" ht="15" customHeight="1">
      <c r="A30" s="135"/>
      <c r="B30" s="113" t="s">
        <v>83</v>
      </c>
      <c r="C30" s="131"/>
      <c r="D30" s="131"/>
      <c r="E30" s="131"/>
      <c r="F30" s="115">
        <f t="shared" si="1"/>
        <v>0</v>
      </c>
    </row>
    <row r="31" spans="1:6" s="88" customFormat="1" ht="15" customHeight="1">
      <c r="A31" s="135"/>
      <c r="B31" s="113" t="s">
        <v>84</v>
      </c>
      <c r="C31" s="117"/>
      <c r="D31" s="117"/>
      <c r="E31" s="117"/>
      <c r="F31" s="117">
        <f t="shared" si="1"/>
        <v>0</v>
      </c>
    </row>
    <row r="32" spans="1:6" s="88" customFormat="1" ht="15" customHeight="1">
      <c r="A32" s="135"/>
      <c r="B32" s="113" t="s">
        <v>85</v>
      </c>
      <c r="C32" s="114"/>
      <c r="D32" s="114"/>
      <c r="E32" s="114"/>
      <c r="F32" s="114">
        <f t="shared" si="1"/>
        <v>0</v>
      </c>
    </row>
    <row r="33" spans="1:6" s="88" customFormat="1" ht="15" customHeight="1">
      <c r="A33" s="135"/>
      <c r="B33" s="126" t="s">
        <v>86</v>
      </c>
      <c r="C33" s="138"/>
      <c r="D33" s="118"/>
      <c r="E33" s="138"/>
      <c r="F33" s="114">
        <f t="shared" si="1"/>
        <v>0</v>
      </c>
    </row>
    <row r="34" spans="1:6" s="88" customFormat="1" ht="15" customHeight="1">
      <c r="A34" s="135"/>
      <c r="B34" s="113" t="s">
        <v>87</v>
      </c>
      <c r="C34" s="131"/>
      <c r="D34" s="131"/>
      <c r="E34" s="131"/>
      <c r="F34" s="115">
        <f t="shared" si="1"/>
        <v>0</v>
      </c>
    </row>
    <row r="35" spans="1:6" s="88" customFormat="1" ht="15" customHeight="1">
      <c r="A35" s="135"/>
      <c r="B35" s="113" t="s">
        <v>88</v>
      </c>
      <c r="C35" s="131"/>
      <c r="D35" s="131"/>
      <c r="E35" s="131"/>
      <c r="F35" s="115">
        <f t="shared" si="1"/>
        <v>0</v>
      </c>
    </row>
    <row r="36" spans="1:6" s="88" customFormat="1" ht="15" customHeight="1" thickBot="1">
      <c r="A36" s="139"/>
      <c r="B36" s="122" t="s">
        <v>89</v>
      </c>
      <c r="C36" s="140"/>
      <c r="D36" s="140"/>
      <c r="E36" s="140"/>
      <c r="F36" s="103">
        <f t="shared" si="1"/>
        <v>0</v>
      </c>
    </row>
    <row r="37" spans="1:6" s="112" customFormat="1" ht="15" customHeight="1">
      <c r="A37" s="141" t="s">
        <v>62</v>
      </c>
      <c r="B37" s="142" t="s">
        <v>63</v>
      </c>
      <c r="C37" s="143">
        <f>C38+C39+C40+C41+C42+C43+C44+C45+C46+C47</f>
        <v>0</v>
      </c>
      <c r="D37" s="143">
        <f>D38+D39+D40+D41+D42+D43+D44+D45+D46+D47</f>
        <v>0</v>
      </c>
      <c r="E37" s="143">
        <f>E38+E39+E40+E41+E42+E43+E44+E45+E46+E47</f>
        <v>0</v>
      </c>
      <c r="F37" s="144">
        <f t="shared" si="1"/>
        <v>0</v>
      </c>
    </row>
    <row r="38" spans="1:6" s="127" customFormat="1" ht="15" customHeight="1">
      <c r="A38" s="135"/>
      <c r="B38" s="113" t="s">
        <v>102</v>
      </c>
      <c r="C38" s="118"/>
      <c r="D38" s="118"/>
      <c r="E38" s="118"/>
      <c r="F38" s="114">
        <f t="shared" si="1"/>
        <v>0</v>
      </c>
    </row>
    <row r="39" spans="1:6" s="88" customFormat="1" ht="15" customHeight="1">
      <c r="A39" s="135"/>
      <c r="B39" s="113" t="s">
        <v>92</v>
      </c>
      <c r="C39" s="131"/>
      <c r="D39" s="131"/>
      <c r="E39" s="131"/>
      <c r="F39" s="115">
        <f t="shared" si="1"/>
        <v>0</v>
      </c>
    </row>
    <row r="40" spans="1:6" s="88" customFormat="1" ht="15" customHeight="1">
      <c r="A40" s="135"/>
      <c r="B40" s="113" t="s">
        <v>103</v>
      </c>
      <c r="C40" s="131"/>
      <c r="D40" s="131"/>
      <c r="E40" s="131"/>
      <c r="F40" s="115">
        <f t="shared" si="1"/>
        <v>0</v>
      </c>
    </row>
    <row r="41" spans="1:6" s="88" customFormat="1" ht="15" customHeight="1">
      <c r="A41" s="135"/>
      <c r="B41" s="113" t="s">
        <v>94</v>
      </c>
      <c r="C41" s="131"/>
      <c r="D41" s="131"/>
      <c r="E41" s="131"/>
      <c r="F41" s="115">
        <f t="shared" si="1"/>
        <v>0</v>
      </c>
    </row>
    <row r="42" spans="1:6" s="88" customFormat="1" ht="15" customHeight="1">
      <c r="A42" s="135"/>
      <c r="B42" s="113" t="s">
        <v>104</v>
      </c>
      <c r="C42" s="131"/>
      <c r="D42" s="131"/>
      <c r="E42" s="131"/>
      <c r="F42" s="115">
        <f t="shared" si="1"/>
        <v>0</v>
      </c>
    </row>
    <row r="43" spans="1:6" s="88" customFormat="1" ht="15" customHeight="1">
      <c r="A43" s="135"/>
      <c r="B43" s="113" t="s">
        <v>105</v>
      </c>
      <c r="C43" s="131"/>
      <c r="D43" s="131"/>
      <c r="E43" s="131"/>
      <c r="F43" s="115">
        <f t="shared" si="1"/>
        <v>0</v>
      </c>
    </row>
    <row r="44" spans="1:6" s="88" customFormat="1" ht="15" customHeight="1">
      <c r="A44" s="135"/>
      <c r="B44" s="113" t="s">
        <v>106</v>
      </c>
      <c r="C44" s="131"/>
      <c r="D44" s="131"/>
      <c r="E44" s="131"/>
      <c r="F44" s="115">
        <f t="shared" si="1"/>
        <v>0</v>
      </c>
    </row>
    <row r="45" spans="1:6" s="88" customFormat="1" ht="15" customHeight="1">
      <c r="A45" s="135"/>
      <c r="B45" s="113" t="s">
        <v>107</v>
      </c>
      <c r="C45" s="131"/>
      <c r="D45" s="131"/>
      <c r="E45" s="131"/>
      <c r="F45" s="115">
        <f t="shared" si="1"/>
        <v>0</v>
      </c>
    </row>
    <row r="46" spans="1:6" s="88" customFormat="1" ht="15" customHeight="1">
      <c r="A46" s="135"/>
      <c r="B46" s="113" t="s">
        <v>108</v>
      </c>
      <c r="C46" s="131"/>
      <c r="D46" s="131"/>
      <c r="E46" s="131"/>
      <c r="F46" s="115">
        <f>SUM(C46:E46)</f>
        <v>0</v>
      </c>
    </row>
    <row r="47" spans="1:6" s="88" customFormat="1" ht="15" customHeight="1" thickBot="1">
      <c r="A47" s="139"/>
      <c r="B47" s="122" t="s">
        <v>109</v>
      </c>
      <c r="C47" s="140"/>
      <c r="D47" s="140"/>
      <c r="E47" s="140"/>
      <c r="F47" s="103">
        <f>SUM(C47:E47)</f>
        <v>0</v>
      </c>
    </row>
    <row r="48" s="88" customFormat="1" ht="13.5" thickBot="1">
      <c r="B48" s="82"/>
    </row>
    <row r="49" spans="1:6" s="88" customFormat="1" ht="15" customHeight="1" thickBot="1">
      <c r="A49" s="145"/>
      <c r="B49" s="444" t="s">
        <v>110</v>
      </c>
      <c r="C49" s="146"/>
      <c r="D49" s="146"/>
      <c r="E49" s="146"/>
      <c r="F49" s="146"/>
    </row>
    <row r="50" spans="1:6" s="88" customFormat="1" ht="15" customHeight="1">
      <c r="A50" s="147"/>
      <c r="B50" s="148" t="s">
        <v>111</v>
      </c>
      <c r="C50" s="102">
        <f>C3+C14</f>
        <v>0</v>
      </c>
      <c r="D50" s="102">
        <f>D3+D14</f>
        <v>0</v>
      </c>
      <c r="E50" s="102">
        <f>E3+E14</f>
        <v>0</v>
      </c>
      <c r="F50" s="102">
        <f>SUM(C50:E50)</f>
        <v>0</v>
      </c>
    </row>
    <row r="51" spans="1:6" s="88" customFormat="1" ht="15" customHeight="1" thickBot="1">
      <c r="A51" s="149"/>
      <c r="B51" s="150" t="s">
        <v>112</v>
      </c>
      <c r="C51" s="103">
        <f>C26+C37</f>
        <v>0</v>
      </c>
      <c r="D51" s="103">
        <f>D26+D37</f>
        <v>0</v>
      </c>
      <c r="E51" s="103">
        <f>E26+E37</f>
        <v>0</v>
      </c>
      <c r="F51" s="103">
        <f>SUM(C51:E51)</f>
        <v>0</v>
      </c>
    </row>
    <row r="52" spans="1:6" s="88" customFormat="1" ht="15" customHeight="1" thickBot="1">
      <c r="A52" s="145"/>
      <c r="B52" s="146" t="s">
        <v>110</v>
      </c>
      <c r="C52" s="151">
        <f>SUM(C50:C51)</f>
        <v>0</v>
      </c>
      <c r="D52" s="151">
        <f>SUM(D50:D51)</f>
        <v>0</v>
      </c>
      <c r="E52" s="151">
        <f>SUM(E50:E51)</f>
        <v>0</v>
      </c>
      <c r="F52" s="151">
        <f>SUM(F50:F51)</f>
        <v>0</v>
      </c>
    </row>
  </sheetData>
  <mergeCells count="3">
    <mergeCell ref="A1:A2"/>
    <mergeCell ref="C1:F1"/>
    <mergeCell ref="B1:B2"/>
  </mergeCells>
  <printOptions horizontalCentered="1"/>
  <pageMargins left="0.3937007874015748" right="0.3937007874015748" top="1.1811023622047245" bottom="1.1811023622047245" header="0.5118110236220472" footer="0.5118110236220472"/>
  <pageSetup fitToHeight="2" fitToWidth="1" horizontalDpi="600" verticalDpi="600" orientation="portrait" paperSize="9" scale="83" r:id="rId1"/>
  <headerFooter alignWithMargins="0">
    <oddHeader>&amp;C&amp;"Times New Roman,Normál"
NÉMET NEMZETISÉGI ÖNKORMÁNYZAT PESTERZSÉBET 2014. ÉVI ÁTADOTT PÉNZESZKÖZEI
(e Ft)&amp;R&amp;"Times New Roman,Normál"3. sz. melléklet&amp;"MS Sans Serif,Normál"
&amp;8 6/2014. (II.5.) sz.
NNÖP határozat alapján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9">
    <pageSetUpPr fitToPage="1"/>
  </sheetPr>
  <dimension ref="A1:F20"/>
  <sheetViews>
    <sheetView zoomScale="80" zoomScaleNormal="80" workbookViewId="0" topLeftCell="A1">
      <pane ySplit="1" topLeftCell="BM2" activePane="bottomLeft" state="frozen"/>
      <selection pane="topLeft" activeCell="A5" sqref="A5"/>
      <selection pane="bottomLeft" activeCell="G1" sqref="G1:G16384"/>
    </sheetView>
  </sheetViews>
  <sheetFormatPr defaultColWidth="9.140625" defaultRowHeight="12.75"/>
  <cols>
    <col min="1" max="1" width="9.140625" style="90" customWidth="1"/>
    <col min="2" max="2" width="69.57421875" style="90" bestFit="1" customWidth="1"/>
    <col min="3" max="4" width="15.00390625" style="90" customWidth="1"/>
    <col min="5" max="5" width="17.7109375" style="90" bestFit="1" customWidth="1"/>
    <col min="6" max="6" width="15.00390625" style="90" customWidth="1"/>
    <col min="7" max="16384" width="9.140625" style="90" customWidth="1"/>
  </cols>
  <sheetData>
    <row r="1" spans="1:6" ht="13.5" customHeight="1" thickBot="1">
      <c r="A1" s="461" t="s">
        <v>0</v>
      </c>
      <c r="B1" s="449" t="s">
        <v>113</v>
      </c>
      <c r="C1" s="451" t="s">
        <v>2</v>
      </c>
      <c r="D1" s="451"/>
      <c r="E1" s="451"/>
      <c r="F1" s="451"/>
    </row>
    <row r="2" spans="1:6" ht="39" thickBot="1">
      <c r="A2" s="462"/>
      <c r="B2" s="463"/>
      <c r="C2" s="153" t="s">
        <v>3</v>
      </c>
      <c r="D2" s="93" t="s">
        <v>4</v>
      </c>
      <c r="E2" s="93" t="s">
        <v>5</v>
      </c>
      <c r="F2" s="154" t="s">
        <v>6</v>
      </c>
    </row>
    <row r="3" spans="1:6" ht="12.75">
      <c r="A3" s="132" t="s">
        <v>114</v>
      </c>
      <c r="B3" s="133" t="s">
        <v>115</v>
      </c>
      <c r="C3" s="133">
        <f>C4</f>
        <v>0</v>
      </c>
      <c r="D3" s="133">
        <f>D4</f>
        <v>0</v>
      </c>
      <c r="E3" s="133">
        <f>E4</f>
        <v>0</v>
      </c>
      <c r="F3" s="133">
        <f aca="true" t="shared" si="0" ref="F3:F11">SUM(C3:E3)</f>
        <v>0</v>
      </c>
    </row>
    <row r="4" spans="1:6" ht="12.75">
      <c r="A4" s="125" t="s">
        <v>116</v>
      </c>
      <c r="B4" s="155" t="s">
        <v>117</v>
      </c>
      <c r="C4" s="156"/>
      <c r="D4" s="156"/>
      <c r="E4" s="156"/>
      <c r="F4" s="96">
        <f t="shared" si="0"/>
        <v>0</v>
      </c>
    </row>
    <row r="5" spans="1:6" ht="15" customHeight="1">
      <c r="A5" s="157" t="s">
        <v>118</v>
      </c>
      <c r="B5" s="158" t="s">
        <v>119</v>
      </c>
      <c r="C5" s="159">
        <f>C6+C7+C8+C9+C10+C11+C12</f>
        <v>0</v>
      </c>
      <c r="D5" s="159">
        <f>D6+D7+D8+D9+D10+D11+D12</f>
        <v>0</v>
      </c>
      <c r="E5" s="159">
        <f>E6+E7+E8+E9+E10+E11+E12</f>
        <v>0</v>
      </c>
      <c r="F5" s="159">
        <f t="shared" si="0"/>
        <v>0</v>
      </c>
    </row>
    <row r="6" spans="1:6" ht="15" customHeight="1">
      <c r="A6" s="135" t="s">
        <v>120</v>
      </c>
      <c r="B6" s="160" t="s">
        <v>121</v>
      </c>
      <c r="C6" s="161"/>
      <c r="D6" s="161"/>
      <c r="E6" s="161"/>
      <c r="F6" s="96">
        <f t="shared" si="0"/>
        <v>0</v>
      </c>
    </row>
    <row r="7" spans="1:6" ht="15" customHeight="1">
      <c r="A7" s="135" t="s">
        <v>122</v>
      </c>
      <c r="B7" s="160" t="s">
        <v>123</v>
      </c>
      <c r="C7" s="162"/>
      <c r="D7" s="162"/>
      <c r="E7" s="162"/>
      <c r="F7" s="96">
        <f t="shared" si="0"/>
        <v>0</v>
      </c>
    </row>
    <row r="8" spans="1:6" ht="15" customHeight="1">
      <c r="A8" s="135" t="s">
        <v>124</v>
      </c>
      <c r="B8" s="160" t="s">
        <v>125</v>
      </c>
      <c r="C8" s="163"/>
      <c r="D8" s="163"/>
      <c r="E8" s="163"/>
      <c r="F8" s="96">
        <f t="shared" si="0"/>
        <v>0</v>
      </c>
    </row>
    <row r="9" spans="1:6" ht="15" customHeight="1">
      <c r="A9" s="135" t="s">
        <v>126</v>
      </c>
      <c r="B9" s="160" t="s">
        <v>127</v>
      </c>
      <c r="C9" s="164"/>
      <c r="D9" s="164"/>
      <c r="E9" s="164"/>
      <c r="F9" s="96">
        <f t="shared" si="0"/>
        <v>0</v>
      </c>
    </row>
    <row r="10" spans="1:6" ht="15" customHeight="1">
      <c r="A10" s="135" t="s">
        <v>128</v>
      </c>
      <c r="B10" s="160" t="s">
        <v>129</v>
      </c>
      <c r="C10" s="164"/>
      <c r="D10" s="164"/>
      <c r="E10" s="164"/>
      <c r="F10" s="96">
        <f t="shared" si="0"/>
        <v>0</v>
      </c>
    </row>
    <row r="11" spans="1:6" ht="15" customHeight="1">
      <c r="A11" s="135" t="s">
        <v>130</v>
      </c>
      <c r="B11" s="160" t="s">
        <v>131</v>
      </c>
      <c r="C11" s="165"/>
      <c r="D11" s="165"/>
      <c r="E11" s="165"/>
      <c r="F11" s="96">
        <f t="shared" si="0"/>
        <v>0</v>
      </c>
    </row>
    <row r="12" spans="1:6" ht="15" customHeight="1">
      <c r="A12" s="135" t="s">
        <v>132</v>
      </c>
      <c r="B12" s="155" t="s">
        <v>133</v>
      </c>
      <c r="C12" s="164"/>
      <c r="D12" s="164"/>
      <c r="E12" s="164"/>
      <c r="F12" s="96">
        <f aca="true" t="shared" si="1" ref="F12:F20">SUM(C12:E12)</f>
        <v>0</v>
      </c>
    </row>
    <row r="13" spans="1:6" ht="15" customHeight="1">
      <c r="A13" s="157" t="s">
        <v>134</v>
      </c>
      <c r="B13" s="158" t="s">
        <v>135</v>
      </c>
      <c r="C13" s="443">
        <v>300</v>
      </c>
      <c r="D13" s="167"/>
      <c r="E13" s="167"/>
      <c r="F13" s="166">
        <f t="shared" si="1"/>
        <v>300</v>
      </c>
    </row>
    <row r="14" spans="1:6" ht="15" customHeight="1">
      <c r="A14" s="157" t="s">
        <v>136</v>
      </c>
      <c r="B14" s="158" t="s">
        <v>137</v>
      </c>
      <c r="C14" s="159">
        <f>C15+C16</f>
        <v>0</v>
      </c>
      <c r="D14" s="159">
        <f>D15+D16</f>
        <v>0</v>
      </c>
      <c r="E14" s="159">
        <f>E15+E16</f>
        <v>0</v>
      </c>
      <c r="F14" s="168">
        <f t="shared" si="1"/>
        <v>0</v>
      </c>
    </row>
    <row r="15" spans="1:6" ht="15" customHeight="1">
      <c r="A15" s="135" t="s">
        <v>138</v>
      </c>
      <c r="B15" s="160" t="s">
        <v>139</v>
      </c>
      <c r="C15" s="165"/>
      <c r="D15" s="165"/>
      <c r="E15" s="165"/>
      <c r="F15" s="114">
        <f t="shared" si="1"/>
        <v>0</v>
      </c>
    </row>
    <row r="16" spans="1:6" ht="12.75">
      <c r="A16" s="135" t="s">
        <v>140</v>
      </c>
      <c r="B16" s="160" t="s">
        <v>141</v>
      </c>
      <c r="C16" s="96"/>
      <c r="D16" s="96"/>
      <c r="E16" s="96"/>
      <c r="F16" s="14">
        <f t="shared" si="1"/>
        <v>0</v>
      </c>
    </row>
    <row r="17" spans="1:6" ht="12.75">
      <c r="A17" s="157" t="s">
        <v>142</v>
      </c>
      <c r="B17" s="158" t="s">
        <v>143</v>
      </c>
      <c r="C17" s="166"/>
      <c r="D17" s="166"/>
      <c r="E17" s="166"/>
      <c r="F17" s="166">
        <f t="shared" si="1"/>
        <v>0</v>
      </c>
    </row>
    <row r="18" spans="1:6" ht="12.75">
      <c r="A18" s="157" t="s">
        <v>144</v>
      </c>
      <c r="B18" s="158" t="s">
        <v>145</v>
      </c>
      <c r="C18" s="166"/>
      <c r="D18" s="166"/>
      <c r="E18" s="166"/>
      <c r="F18" s="166">
        <f t="shared" si="1"/>
        <v>0</v>
      </c>
    </row>
    <row r="19" spans="1:6" ht="13.5" thickBot="1">
      <c r="A19" s="169" t="s">
        <v>146</v>
      </c>
      <c r="B19" s="170" t="s">
        <v>147</v>
      </c>
      <c r="C19" s="171">
        <f>(C3+C5+C13+C14)*27%</f>
        <v>81</v>
      </c>
      <c r="D19" s="171">
        <f>(D3+D5+D13+D14)*27%</f>
        <v>0</v>
      </c>
      <c r="E19" s="171">
        <f>(E3+E5+E13+E14)*27%</f>
        <v>0</v>
      </c>
      <c r="F19" s="171">
        <f t="shared" si="1"/>
        <v>81</v>
      </c>
    </row>
    <row r="20" spans="1:6" s="174" customFormat="1" ht="35.25" customHeight="1" thickBot="1">
      <c r="A20" s="172" t="s">
        <v>55</v>
      </c>
      <c r="B20" s="173" t="s">
        <v>148</v>
      </c>
      <c r="C20" s="173">
        <f>C3+C5+C13+C14+C17+C18+C19</f>
        <v>381</v>
      </c>
      <c r="D20" s="173">
        <f>D3+D5+D13+D14+D17+D18+D19</f>
        <v>0</v>
      </c>
      <c r="E20" s="173">
        <f>E3+E5+E13+E14+E17+E18+E19</f>
        <v>0</v>
      </c>
      <c r="F20" s="173">
        <f t="shared" si="1"/>
        <v>381</v>
      </c>
    </row>
  </sheetData>
  <mergeCells count="3">
    <mergeCell ref="A1:A2"/>
    <mergeCell ref="B1:B2"/>
    <mergeCell ref="C1:F1"/>
  </mergeCells>
  <printOptions horizontalCentered="1"/>
  <pageMargins left="0.5905511811023623" right="0.5905511811023623" top="1.1811023622047245" bottom="1.1811023622047245" header="0.5118110236220472" footer="0.3937007874015748"/>
  <pageSetup fitToHeight="1" fitToWidth="1" horizontalDpi="600" verticalDpi="600" orientation="landscape" paperSize="9" scale="96" r:id="rId1"/>
  <headerFooter alignWithMargins="0">
    <oddHeader>&amp;C&amp;"Times New Roman,Normál"NÉMET NEMZETISÉGI ÖNKORMÁNYZAT PESTERZSÉBET 2014. ÉVI BERUHÁZÁSI KIADÁSAI 
(e Ft)
&amp;R&amp;"Times New Roman,Normál"4. sz. melléklet&amp;"MS Sans Serif,Normál"
&amp;8 6/2014. (II.5.) sz. 
NNÖP határozat alapján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41">
    <pageSetUpPr fitToPage="1"/>
  </sheetPr>
  <dimension ref="A1:G14"/>
  <sheetViews>
    <sheetView workbookViewId="0" topLeftCell="A1">
      <pane ySplit="1" topLeftCell="BM2" activePane="bottomLeft" state="frozen"/>
      <selection pane="topLeft" activeCell="A5" sqref="A5"/>
      <selection pane="bottomLeft" activeCell="B23" sqref="B23"/>
    </sheetView>
  </sheetViews>
  <sheetFormatPr defaultColWidth="9.140625" defaultRowHeight="12.75"/>
  <cols>
    <col min="1" max="1" width="9.140625" style="105" customWidth="1"/>
    <col min="2" max="2" width="63.57421875" style="187" bestFit="1" customWidth="1"/>
    <col min="3" max="3" width="14.8515625" style="105" hidden="1" customWidth="1"/>
    <col min="4" max="4" width="14.140625" style="105" customWidth="1"/>
    <col min="5" max="5" width="14.8515625" style="105" customWidth="1"/>
    <col min="6" max="6" width="14.57421875" style="105" customWidth="1"/>
    <col min="7" max="7" width="13.7109375" style="105" customWidth="1"/>
    <col min="8" max="16384" width="9.140625" style="105" customWidth="1"/>
  </cols>
  <sheetData>
    <row r="1" spans="1:7" ht="26.25" thickBot="1">
      <c r="A1" s="464" t="s">
        <v>0</v>
      </c>
      <c r="B1" s="457" t="s">
        <v>113</v>
      </c>
      <c r="C1" s="91" t="s">
        <v>77</v>
      </c>
      <c r="D1" s="466" t="s">
        <v>2</v>
      </c>
      <c r="E1" s="451"/>
      <c r="F1" s="451"/>
      <c r="G1" s="467"/>
    </row>
    <row r="2" spans="1:7" ht="39" thickBot="1">
      <c r="A2" s="465"/>
      <c r="B2" s="458"/>
      <c r="C2" s="92"/>
      <c r="D2" s="69" t="s">
        <v>3</v>
      </c>
      <c r="E2" s="70" t="s">
        <v>4</v>
      </c>
      <c r="F2" s="70" t="s">
        <v>5</v>
      </c>
      <c r="G2" s="152" t="s">
        <v>6</v>
      </c>
    </row>
    <row r="3" spans="1:7" ht="18" customHeight="1">
      <c r="A3" s="132" t="s">
        <v>149</v>
      </c>
      <c r="B3" s="133" t="s">
        <v>150</v>
      </c>
      <c r="C3" s="175" t="e">
        <f>SUM(C4)+C5+#REF!</f>
        <v>#REF!</v>
      </c>
      <c r="D3" s="176">
        <f>D4+D5+D6+D7+D8</f>
        <v>0</v>
      </c>
      <c r="E3" s="176">
        <f>E4+E5+E6+E7+E8</f>
        <v>0</v>
      </c>
      <c r="F3" s="176">
        <f>F4+F5+F6+F7+F8</f>
        <v>0</v>
      </c>
      <c r="G3" s="176">
        <f aca="true" t="shared" si="0" ref="G3:G14">SUM(D3:F3)</f>
        <v>0</v>
      </c>
    </row>
    <row r="4" spans="1:7" ht="18" customHeight="1">
      <c r="A4" s="135" t="s">
        <v>151</v>
      </c>
      <c r="B4" s="177" t="s">
        <v>152</v>
      </c>
      <c r="C4" s="161" t="e">
        <f>SUM(#REF!)</f>
        <v>#REF!</v>
      </c>
      <c r="D4" s="161"/>
      <c r="E4" s="161"/>
      <c r="F4" s="161"/>
      <c r="G4" s="161">
        <f t="shared" si="0"/>
        <v>0</v>
      </c>
    </row>
    <row r="5" spans="1:7" ht="18" customHeight="1">
      <c r="A5" s="135" t="s">
        <v>153</v>
      </c>
      <c r="B5" s="177" t="s">
        <v>154</v>
      </c>
      <c r="C5" s="161" t="e">
        <f>SUM(#REF!)</f>
        <v>#REF!</v>
      </c>
      <c r="D5" s="161"/>
      <c r="E5" s="161"/>
      <c r="F5" s="161"/>
      <c r="G5" s="161">
        <f t="shared" si="0"/>
        <v>0</v>
      </c>
    </row>
    <row r="6" spans="1:7" ht="18" customHeight="1">
      <c r="A6" s="135" t="s">
        <v>155</v>
      </c>
      <c r="B6" s="177" t="s">
        <v>156</v>
      </c>
      <c r="C6" s="180" t="e">
        <f>SUM(#REF!)</f>
        <v>#REF!</v>
      </c>
      <c r="D6" s="181"/>
      <c r="E6" s="181"/>
      <c r="F6" s="181"/>
      <c r="G6" s="181">
        <f t="shared" si="0"/>
        <v>0</v>
      </c>
    </row>
    <row r="7" spans="1:7" ht="18" customHeight="1">
      <c r="A7" s="135" t="s">
        <v>157</v>
      </c>
      <c r="B7" s="177" t="s">
        <v>158</v>
      </c>
      <c r="C7" s="178"/>
      <c r="D7" s="178"/>
      <c r="E7" s="178"/>
      <c r="F7" s="178"/>
      <c r="G7" s="178">
        <f t="shared" si="0"/>
        <v>0</v>
      </c>
    </row>
    <row r="8" spans="1:7" ht="18" customHeight="1">
      <c r="A8" s="135" t="s">
        <v>159</v>
      </c>
      <c r="B8" s="160" t="s">
        <v>160</v>
      </c>
      <c r="C8" s="178"/>
      <c r="D8" s="181"/>
      <c r="E8" s="181"/>
      <c r="F8" s="181"/>
      <c r="G8" s="181">
        <f t="shared" si="0"/>
        <v>0</v>
      </c>
    </row>
    <row r="9" spans="1:7" ht="18" customHeight="1">
      <c r="A9" s="157" t="s">
        <v>161</v>
      </c>
      <c r="B9" s="158" t="s">
        <v>162</v>
      </c>
      <c r="C9" s="179"/>
      <c r="D9" s="159"/>
      <c r="E9" s="159"/>
      <c r="F9" s="159"/>
      <c r="G9" s="159">
        <f t="shared" si="0"/>
        <v>0</v>
      </c>
    </row>
    <row r="10" spans="1:7" ht="18" customHeight="1">
      <c r="A10" s="157" t="s">
        <v>163</v>
      </c>
      <c r="B10" s="158" t="s">
        <v>164</v>
      </c>
      <c r="C10" s="179"/>
      <c r="D10" s="159">
        <f>D11+D12</f>
        <v>0</v>
      </c>
      <c r="E10" s="159">
        <f>E11+E12</f>
        <v>0</v>
      </c>
      <c r="F10" s="159">
        <f>F11+F12</f>
        <v>0</v>
      </c>
      <c r="G10" s="159">
        <f t="shared" si="0"/>
        <v>0</v>
      </c>
    </row>
    <row r="11" spans="1:7" ht="12.75">
      <c r="A11" s="135" t="s">
        <v>165</v>
      </c>
      <c r="B11" s="128" t="s">
        <v>139</v>
      </c>
      <c r="C11" s="182"/>
      <c r="D11" s="181"/>
      <c r="E11" s="181"/>
      <c r="F11" s="181"/>
      <c r="G11" s="181">
        <f t="shared" si="0"/>
        <v>0</v>
      </c>
    </row>
    <row r="12" spans="1:7" ht="18" customHeight="1">
      <c r="A12" s="135" t="s">
        <v>166</v>
      </c>
      <c r="B12" s="155" t="s">
        <v>167</v>
      </c>
      <c r="C12" s="181"/>
      <c r="D12" s="181"/>
      <c r="E12" s="182"/>
      <c r="F12" s="182"/>
      <c r="G12" s="181">
        <f t="shared" si="0"/>
        <v>0</v>
      </c>
    </row>
    <row r="13" spans="1:7" ht="18" customHeight="1" thickBot="1">
      <c r="A13" s="183" t="s">
        <v>168</v>
      </c>
      <c r="B13" s="184" t="s">
        <v>169</v>
      </c>
      <c r="C13" s="185"/>
      <c r="D13" s="186">
        <f>(D3+D9+D10)*27%</f>
        <v>0</v>
      </c>
      <c r="E13" s="186">
        <f>(E3+E9+E10)*27%</f>
        <v>0</v>
      </c>
      <c r="F13" s="186">
        <f>(F3+F9+F10)*27%</f>
        <v>0</v>
      </c>
      <c r="G13" s="186">
        <f t="shared" si="0"/>
        <v>0</v>
      </c>
    </row>
    <row r="14" spans="1:7" s="174" customFormat="1" ht="35.25" customHeight="1" thickBot="1">
      <c r="A14" s="172"/>
      <c r="B14" s="173" t="s">
        <v>170</v>
      </c>
      <c r="C14" s="173" t="e">
        <f>#REF!+#REF!+#REF!+#REF!+#REF!+C12+C13</f>
        <v>#REF!</v>
      </c>
      <c r="D14" s="173">
        <f>D3+D9+D10+D13</f>
        <v>0</v>
      </c>
      <c r="E14" s="173">
        <f>E3+E9+E10+E13</f>
        <v>0</v>
      </c>
      <c r="F14" s="173">
        <f>F3+F9+F10+F13</f>
        <v>0</v>
      </c>
      <c r="G14" s="173">
        <f t="shared" si="0"/>
        <v>0</v>
      </c>
    </row>
  </sheetData>
  <mergeCells count="3">
    <mergeCell ref="A1:A2"/>
    <mergeCell ref="D1:G1"/>
    <mergeCell ref="B1:B2"/>
  </mergeCells>
  <printOptions gridLines="1" horizontalCentered="1"/>
  <pageMargins left="0.5905511811023623" right="0.5905511811023623" top="0.984251968503937" bottom="0.5905511811023623" header="0.3937007874015748" footer="0.3937007874015748"/>
  <pageSetup fitToHeight="1" fitToWidth="1" horizontalDpi="600" verticalDpi="600" orientation="landscape" paperSize="9" r:id="rId1"/>
  <headerFooter alignWithMargins="0">
    <oddHeader>&amp;L
     &amp;"MS Sans Serif,Félkövér" &amp;C&amp;"Times New Roman,Normál"&amp;8NÉMET NEMZETISÉGI ÖNKORMÁNYZAT PESTERZSÉBET  2014. ÉVI FELÚJÍTÁSI  KIADÁSAI 
(e Ft)&amp;"Times New Roman,Félkövér"&amp;10
&amp;R&amp;"Times New Roman,Normál"5. sz. melléklet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workbookViewId="0" topLeftCell="A1">
      <selection activeCell="D21" sqref="D21"/>
    </sheetView>
  </sheetViews>
  <sheetFormatPr defaultColWidth="9.140625" defaultRowHeight="12.75"/>
  <cols>
    <col min="1" max="1" width="40.00390625" style="0" customWidth="1"/>
    <col min="2" max="2" width="11.8515625" style="0" customWidth="1"/>
    <col min="3" max="3" width="12.57421875" style="0" customWidth="1"/>
    <col min="4" max="4" width="11.421875" style="0" bestFit="1" customWidth="1"/>
    <col min="5" max="5" width="10.7109375" style="0" bestFit="1" customWidth="1"/>
  </cols>
  <sheetData>
    <row r="1" spans="1:5" ht="24.75" customHeight="1" thickBot="1">
      <c r="A1" s="405" t="s">
        <v>344</v>
      </c>
      <c r="B1" s="406"/>
      <c r="C1" s="406"/>
      <c r="D1" s="406"/>
      <c r="E1" s="406"/>
    </row>
    <row r="2" spans="1:5" ht="24.75" customHeight="1" thickBot="1">
      <c r="A2" s="407" t="s">
        <v>345</v>
      </c>
      <c r="B2" s="408" t="s">
        <v>209</v>
      </c>
      <c r="C2" s="408" t="s">
        <v>175</v>
      </c>
      <c r="D2" s="408" t="s">
        <v>360</v>
      </c>
      <c r="E2" s="409" t="s">
        <v>6</v>
      </c>
    </row>
    <row r="3" spans="1:5" ht="24.75" customHeight="1">
      <c r="A3" s="410" t="s">
        <v>346</v>
      </c>
      <c r="B3" s="411"/>
      <c r="C3" s="411"/>
      <c r="D3" s="411"/>
      <c r="E3" s="412"/>
    </row>
    <row r="4" spans="1:5" ht="24.75" customHeight="1">
      <c r="A4" s="413" t="s">
        <v>347</v>
      </c>
      <c r="B4" s="414"/>
      <c r="C4" s="414"/>
      <c r="D4" s="414"/>
      <c r="E4" s="415"/>
    </row>
    <row r="5" spans="1:5" ht="24.75" customHeight="1">
      <c r="A5" s="413" t="s">
        <v>348</v>
      </c>
      <c r="B5" s="414"/>
      <c r="C5" s="414"/>
      <c r="D5" s="414"/>
      <c r="E5" s="415"/>
    </row>
    <row r="6" spans="1:5" ht="24.75" customHeight="1">
      <c r="A6" s="413" t="s">
        <v>349</v>
      </c>
      <c r="B6" s="414"/>
      <c r="C6" s="414"/>
      <c r="D6" s="414"/>
      <c r="E6" s="415"/>
    </row>
    <row r="7" spans="1:5" ht="24.75" customHeight="1">
      <c r="A7" s="413" t="s">
        <v>207</v>
      </c>
      <c r="B7" s="414"/>
      <c r="C7" s="414"/>
      <c r="D7" s="414"/>
      <c r="E7" s="415"/>
    </row>
    <row r="8" spans="1:5" ht="24.75" customHeight="1" thickBot="1">
      <c r="A8" s="416" t="s">
        <v>350</v>
      </c>
      <c r="B8" s="417"/>
      <c r="C8" s="417"/>
      <c r="D8" s="417"/>
      <c r="E8" s="418"/>
    </row>
    <row r="9" spans="1:5" ht="24.75" customHeight="1" thickBot="1">
      <c r="A9" s="419" t="s">
        <v>351</v>
      </c>
      <c r="B9" s="420">
        <f>SUM(B3:B8)</f>
        <v>0</v>
      </c>
      <c r="C9" s="420">
        <f>SUM(C3:C8)</f>
        <v>0</v>
      </c>
      <c r="D9" s="420">
        <f>SUM(D3:D8)</f>
        <v>0</v>
      </c>
      <c r="E9" s="421">
        <f>SUM(B9:D9)</f>
        <v>0</v>
      </c>
    </row>
    <row r="10" spans="1:5" ht="15.75">
      <c r="A10" s="422"/>
      <c r="B10" s="422"/>
      <c r="C10" s="422"/>
      <c r="D10" s="422"/>
      <c r="E10" s="422"/>
    </row>
    <row r="11" spans="1:5" ht="16.5" thickBot="1">
      <c r="A11" s="405" t="s">
        <v>361</v>
      </c>
      <c r="B11" s="422"/>
      <c r="C11" s="422"/>
      <c r="D11" s="422"/>
      <c r="E11" s="422"/>
    </row>
    <row r="12" spans="1:5" ht="24.75" customHeight="1" thickBot="1">
      <c r="A12" s="407" t="s">
        <v>352</v>
      </c>
      <c r="B12" s="468" t="s">
        <v>353</v>
      </c>
      <c r="C12" s="471"/>
      <c r="D12" s="471"/>
      <c r="E12" s="472"/>
    </row>
    <row r="13" spans="1:5" ht="24.75" customHeight="1">
      <c r="A13" s="423"/>
      <c r="B13" s="473"/>
      <c r="C13" s="474"/>
      <c r="D13" s="474"/>
      <c r="E13" s="475"/>
    </row>
    <row r="14" spans="1:5" ht="24.75" customHeight="1">
      <c r="A14" s="413"/>
      <c r="B14" s="476"/>
      <c r="C14" s="477"/>
      <c r="D14" s="477"/>
      <c r="E14" s="478"/>
    </row>
    <row r="15" spans="1:5" ht="24.75" customHeight="1" thickBot="1">
      <c r="A15" s="424"/>
      <c r="B15" s="479"/>
      <c r="C15" s="480"/>
      <c r="D15" s="480"/>
      <c r="E15" s="481"/>
    </row>
    <row r="16" spans="1:5" ht="24.75" customHeight="1" thickBot="1">
      <c r="A16" s="419" t="s">
        <v>6</v>
      </c>
      <c r="B16" s="468">
        <f>SUM(B13:E15)</f>
        <v>0</v>
      </c>
      <c r="C16" s="469"/>
      <c r="D16" s="469"/>
      <c r="E16" s="470"/>
    </row>
  </sheetData>
  <mergeCells count="5">
    <mergeCell ref="B16:E16"/>
    <mergeCell ref="B12:E12"/>
    <mergeCell ref="B13:E13"/>
    <mergeCell ref="B14:E14"/>
    <mergeCell ref="B15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&amp;C&amp;"Times New Roman,Normál"EURÓPAI UNIÓS TÁMOGATÁSOKKAL MEGVALÓSULÓ PROJEKTEK
 BEVÉTELEI, KIADÁSAI, HOZZÁJÁRULÁSOK (e Ft)&amp;R&amp;"Times New Roman,Normál"6. sz. melléklet
6/2014. (II.5.) sz. NNÖP határozat alapján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50">
    <pageSetUpPr fitToPage="1"/>
  </sheetPr>
  <dimension ref="A1:L42"/>
  <sheetViews>
    <sheetView workbookViewId="0" topLeftCell="A1">
      <selection activeCell="E10" sqref="E10"/>
    </sheetView>
  </sheetViews>
  <sheetFormatPr defaultColWidth="9.140625" defaultRowHeight="12.75"/>
  <cols>
    <col min="1" max="1" width="8.421875" style="236" bestFit="1" customWidth="1"/>
    <col min="2" max="2" width="47.140625" style="189" customWidth="1"/>
    <col min="3" max="9" width="10.7109375" style="189" customWidth="1"/>
    <col min="10" max="10" width="13.7109375" style="189" bestFit="1" customWidth="1"/>
    <col min="11" max="11" width="12.00390625" style="189" bestFit="1" customWidth="1"/>
    <col min="12" max="12" width="12.57421875" style="189" bestFit="1" customWidth="1"/>
    <col min="13" max="16384" width="9.140625" style="189" customWidth="1"/>
  </cols>
  <sheetData>
    <row r="1" spans="1:11" ht="42.75" customHeight="1" thickBot="1">
      <c r="A1" s="188" t="s">
        <v>171</v>
      </c>
      <c r="B1" s="188" t="s">
        <v>78</v>
      </c>
      <c r="C1" s="494" t="s">
        <v>172</v>
      </c>
      <c r="D1" s="495"/>
      <c r="E1" s="495"/>
      <c r="F1" s="495"/>
      <c r="G1" s="496"/>
      <c r="H1" s="496"/>
      <c r="I1" s="496"/>
      <c r="J1" s="496"/>
      <c r="K1" s="497" t="s">
        <v>173</v>
      </c>
    </row>
    <row r="2" spans="1:11" ht="43.5" customHeight="1" thickBot="1">
      <c r="A2" s="190"/>
      <c r="B2" s="191"/>
      <c r="C2" s="192" t="s">
        <v>174</v>
      </c>
      <c r="D2" s="193" t="s">
        <v>175</v>
      </c>
      <c r="E2" s="194" t="s">
        <v>176</v>
      </c>
      <c r="F2" s="193" t="s">
        <v>177</v>
      </c>
      <c r="G2" s="194" t="s">
        <v>178</v>
      </c>
      <c r="H2" s="195" t="s">
        <v>179</v>
      </c>
      <c r="I2" s="195" t="s">
        <v>180</v>
      </c>
      <c r="J2" s="196" t="s">
        <v>181</v>
      </c>
      <c r="K2" s="498"/>
    </row>
    <row r="3" spans="1:11" ht="12.75">
      <c r="A3" s="197">
        <v>1</v>
      </c>
      <c r="B3" s="198" t="s">
        <v>182</v>
      </c>
      <c r="C3" s="199"/>
      <c r="D3" s="199"/>
      <c r="E3" s="199"/>
      <c r="F3" s="199"/>
      <c r="G3" s="199"/>
      <c r="H3" s="199"/>
      <c r="I3" s="199"/>
      <c r="J3" s="199"/>
      <c r="K3" s="200">
        <f>SUM(C3:J3)</f>
        <v>0</v>
      </c>
    </row>
    <row r="4" spans="1:11" ht="12.75">
      <c r="A4" s="201">
        <v>2</v>
      </c>
      <c r="B4" s="202" t="s">
        <v>183</v>
      </c>
      <c r="C4" s="203"/>
      <c r="D4" s="203"/>
      <c r="E4" s="203"/>
      <c r="F4" s="203"/>
      <c r="G4" s="203"/>
      <c r="H4" s="203"/>
      <c r="I4" s="203"/>
      <c r="J4" s="203"/>
      <c r="K4" s="204"/>
    </row>
    <row r="5" spans="1:11" ht="12.75">
      <c r="A5" s="201">
        <v>3</v>
      </c>
      <c r="B5" s="202" t="s">
        <v>184</v>
      </c>
      <c r="C5" s="205"/>
      <c r="D5" s="205"/>
      <c r="E5" s="205"/>
      <c r="F5" s="205"/>
      <c r="G5" s="425"/>
      <c r="H5" s="205"/>
      <c r="I5" s="205"/>
      <c r="J5" s="205"/>
      <c r="K5" s="206">
        <f>SUM(C5:J5)</f>
        <v>0</v>
      </c>
    </row>
    <row r="6" spans="1:11" ht="38.25">
      <c r="A6" s="201">
        <v>4</v>
      </c>
      <c r="B6" s="202" t="s">
        <v>185</v>
      </c>
      <c r="C6" s="205"/>
      <c r="D6" s="205"/>
      <c r="E6" s="205"/>
      <c r="F6" s="205"/>
      <c r="G6" s="205"/>
      <c r="H6" s="205"/>
      <c r="I6" s="205"/>
      <c r="J6" s="205"/>
      <c r="K6" s="206">
        <f>SUM(C6:J6)</f>
        <v>0</v>
      </c>
    </row>
    <row r="7" spans="1:11" ht="12.75">
      <c r="A7" s="201">
        <v>5</v>
      </c>
      <c r="B7" s="202" t="s">
        <v>186</v>
      </c>
      <c r="C7" s="203"/>
      <c r="D7" s="203"/>
      <c r="E7" s="203"/>
      <c r="F7" s="203"/>
      <c r="G7" s="203"/>
      <c r="H7" s="203"/>
      <c r="I7" s="203"/>
      <c r="J7" s="203"/>
      <c r="K7" s="204"/>
    </row>
    <row r="8" spans="1:11" ht="25.5">
      <c r="A8" s="201">
        <v>6</v>
      </c>
      <c r="B8" s="202" t="s">
        <v>187</v>
      </c>
      <c r="C8" s="203"/>
      <c r="D8" s="203"/>
      <c r="E8" s="203"/>
      <c r="F8" s="203"/>
      <c r="G8" s="203"/>
      <c r="H8" s="203"/>
      <c r="I8" s="203"/>
      <c r="J8" s="203"/>
      <c r="K8" s="204"/>
    </row>
    <row r="9" spans="1:11" ht="13.5" thickBot="1">
      <c r="A9" s="207">
        <v>7</v>
      </c>
      <c r="B9" s="208" t="s">
        <v>188</v>
      </c>
      <c r="C9" s="209"/>
      <c r="D9" s="209"/>
      <c r="E9" s="209"/>
      <c r="F9" s="209"/>
      <c r="G9" s="209"/>
      <c r="H9" s="209"/>
      <c r="I9" s="209"/>
      <c r="J9" s="210"/>
      <c r="K9" s="211"/>
    </row>
    <row r="10" spans="1:12" s="217" customFormat="1" ht="34.5" customHeight="1" thickBot="1">
      <c r="A10" s="188">
        <v>8</v>
      </c>
      <c r="B10" s="212" t="s">
        <v>189</v>
      </c>
      <c r="C10" s="213">
        <f aca="true" t="shared" si="0" ref="C10:J10">SUM(C3:C9)</f>
        <v>0</v>
      </c>
      <c r="D10" s="214">
        <f t="shared" si="0"/>
        <v>0</v>
      </c>
      <c r="E10" s="213">
        <f t="shared" si="0"/>
        <v>0</v>
      </c>
      <c r="F10" s="214">
        <f t="shared" si="0"/>
        <v>0</v>
      </c>
      <c r="G10" s="214">
        <f t="shared" si="0"/>
        <v>0</v>
      </c>
      <c r="H10" s="214">
        <f t="shared" si="0"/>
        <v>0</v>
      </c>
      <c r="I10" s="214">
        <f t="shared" si="0"/>
        <v>0</v>
      </c>
      <c r="J10" s="214">
        <f t="shared" si="0"/>
        <v>0</v>
      </c>
      <c r="K10" s="215">
        <f>SUM(C10:J10)</f>
        <v>0</v>
      </c>
      <c r="L10" s="216"/>
    </row>
    <row r="11" spans="1:11" s="217" customFormat="1" ht="12.75" customHeight="1" thickBot="1">
      <c r="A11" s="218"/>
      <c r="B11" s="219"/>
      <c r="C11" s="213"/>
      <c r="D11" s="213"/>
      <c r="E11" s="213"/>
      <c r="F11" s="213"/>
      <c r="G11" s="213"/>
      <c r="H11" s="213"/>
      <c r="I11" s="213"/>
      <c r="J11" s="213"/>
      <c r="K11" s="213"/>
    </row>
    <row r="12" spans="1:11" s="217" customFormat="1" ht="45.75" customHeight="1" thickBot="1">
      <c r="A12" s="188"/>
      <c r="B12" s="188" t="s">
        <v>78</v>
      </c>
      <c r="C12" s="499" t="s">
        <v>190</v>
      </c>
      <c r="D12" s="500"/>
      <c r="E12" s="500"/>
      <c r="F12" s="500"/>
      <c r="G12" s="500"/>
      <c r="H12" s="500"/>
      <c r="I12" s="500"/>
      <c r="J12" s="500"/>
      <c r="K12" s="497" t="s">
        <v>173</v>
      </c>
    </row>
    <row r="13" spans="1:11" ht="43.5" customHeight="1" thickBot="1">
      <c r="A13" s="190"/>
      <c r="B13" s="191"/>
      <c r="C13" s="192" t="s">
        <v>174</v>
      </c>
      <c r="D13" s="193" t="s">
        <v>175</v>
      </c>
      <c r="E13" s="194" t="s">
        <v>176</v>
      </c>
      <c r="F13" s="193" t="s">
        <v>177</v>
      </c>
      <c r="G13" s="194" t="s">
        <v>178</v>
      </c>
      <c r="H13" s="195" t="s">
        <v>179</v>
      </c>
      <c r="I13" s="195" t="s">
        <v>180</v>
      </c>
      <c r="J13" s="196" t="s">
        <v>181</v>
      </c>
      <c r="K13" s="498"/>
    </row>
    <row r="14" spans="1:11" s="217" customFormat="1" ht="34.5" customHeight="1" thickBot="1">
      <c r="A14" s="188">
        <v>10</v>
      </c>
      <c r="B14" s="212" t="s">
        <v>191</v>
      </c>
      <c r="C14" s="220">
        <f aca="true" t="shared" si="1" ref="C14:K14">SUM(C15:C21)</f>
        <v>0</v>
      </c>
      <c r="D14" s="220">
        <f t="shared" si="1"/>
        <v>0</v>
      </c>
      <c r="E14" s="220">
        <f t="shared" si="1"/>
        <v>0</v>
      </c>
      <c r="F14" s="220">
        <f t="shared" si="1"/>
        <v>0</v>
      </c>
      <c r="G14" s="220">
        <f t="shared" si="1"/>
        <v>0</v>
      </c>
      <c r="H14" s="220">
        <f t="shared" si="1"/>
        <v>0</v>
      </c>
      <c r="I14" s="220">
        <f t="shared" si="1"/>
        <v>0</v>
      </c>
      <c r="J14" s="220">
        <f t="shared" si="1"/>
        <v>0</v>
      </c>
      <c r="K14" s="220">
        <f t="shared" si="1"/>
        <v>0</v>
      </c>
    </row>
    <row r="15" spans="1:11" ht="12.75">
      <c r="A15" s="221">
        <v>11</v>
      </c>
      <c r="B15" s="222" t="s">
        <v>192</v>
      </c>
      <c r="C15" s="223"/>
      <c r="D15" s="224"/>
      <c r="E15" s="223"/>
      <c r="F15" s="224"/>
      <c r="G15" s="224"/>
      <c r="H15" s="224"/>
      <c r="I15" s="224"/>
      <c r="J15" s="224"/>
      <c r="K15" s="225">
        <f>SUM(C15:J15)</f>
        <v>0</v>
      </c>
    </row>
    <row r="16" spans="1:11" ht="12.75">
      <c r="A16" s="201">
        <v>12</v>
      </c>
      <c r="B16" s="202" t="s">
        <v>193</v>
      </c>
      <c r="C16" s="226"/>
      <c r="D16" s="203"/>
      <c r="E16" s="226"/>
      <c r="F16" s="203"/>
      <c r="G16" s="203"/>
      <c r="H16" s="203"/>
      <c r="I16" s="203"/>
      <c r="J16" s="203"/>
      <c r="K16" s="204"/>
    </row>
    <row r="17" spans="1:11" ht="12.75">
      <c r="A17" s="201">
        <v>13</v>
      </c>
      <c r="B17" s="227" t="s">
        <v>194</v>
      </c>
      <c r="C17" s="228"/>
      <c r="D17" s="205"/>
      <c r="E17" s="228"/>
      <c r="F17" s="205"/>
      <c r="G17" s="205"/>
      <c r="H17" s="205"/>
      <c r="I17" s="205"/>
      <c r="J17" s="205"/>
      <c r="K17" s="206">
        <f>SUM(C17:J17)</f>
        <v>0</v>
      </c>
    </row>
    <row r="18" spans="1:11" ht="12.75">
      <c r="A18" s="201">
        <v>14</v>
      </c>
      <c r="B18" s="202" t="s">
        <v>195</v>
      </c>
      <c r="C18" s="226"/>
      <c r="D18" s="203"/>
      <c r="E18" s="226"/>
      <c r="F18" s="203"/>
      <c r="G18" s="203"/>
      <c r="H18" s="203"/>
      <c r="I18" s="203"/>
      <c r="J18" s="203"/>
      <c r="K18" s="204"/>
    </row>
    <row r="19" spans="1:11" ht="12.75">
      <c r="A19" s="201">
        <v>15</v>
      </c>
      <c r="B19" s="202" t="s">
        <v>196</v>
      </c>
      <c r="C19" s="226"/>
      <c r="D19" s="203"/>
      <c r="E19" s="226"/>
      <c r="F19" s="203"/>
      <c r="G19" s="203"/>
      <c r="H19" s="203"/>
      <c r="I19" s="203"/>
      <c r="J19" s="203"/>
      <c r="K19" s="204"/>
    </row>
    <row r="20" spans="1:11" ht="12.75">
      <c r="A20" s="201">
        <v>16</v>
      </c>
      <c r="B20" s="202" t="s">
        <v>197</v>
      </c>
      <c r="C20" s="228"/>
      <c r="D20" s="205"/>
      <c r="E20" s="228"/>
      <c r="F20" s="205"/>
      <c r="G20" s="205"/>
      <c r="H20" s="205"/>
      <c r="I20" s="205"/>
      <c r="J20" s="205"/>
      <c r="K20" s="206"/>
    </row>
    <row r="21" spans="1:11" ht="13.5" thickBot="1">
      <c r="A21" s="207">
        <v>17</v>
      </c>
      <c r="B21" s="208" t="s">
        <v>198</v>
      </c>
      <c r="C21" s="229"/>
      <c r="D21" s="230"/>
      <c r="E21" s="229"/>
      <c r="F21" s="230"/>
      <c r="G21" s="230"/>
      <c r="H21" s="230"/>
      <c r="I21" s="230"/>
      <c r="J21" s="230"/>
      <c r="K21" s="231">
        <f>SUM(C21:J21)</f>
        <v>0</v>
      </c>
    </row>
    <row r="22" spans="1:11" s="217" customFormat="1" ht="38.25" customHeight="1" thickBot="1">
      <c r="A22" s="188">
        <v>18</v>
      </c>
      <c r="B22" s="212" t="s">
        <v>199</v>
      </c>
      <c r="C22" s="220">
        <f aca="true" t="shared" si="2" ref="C22:J22">SUM(C23:C29)</f>
        <v>0</v>
      </c>
      <c r="D22" s="220">
        <f t="shared" si="2"/>
        <v>0</v>
      </c>
      <c r="E22" s="220">
        <f t="shared" si="2"/>
        <v>0</v>
      </c>
      <c r="F22" s="220">
        <f t="shared" si="2"/>
        <v>0</v>
      </c>
      <c r="G22" s="220">
        <f t="shared" si="2"/>
        <v>0</v>
      </c>
      <c r="H22" s="220">
        <f t="shared" si="2"/>
        <v>0</v>
      </c>
      <c r="I22" s="220">
        <f t="shared" si="2"/>
        <v>0</v>
      </c>
      <c r="J22" s="220">
        <f t="shared" si="2"/>
        <v>0</v>
      </c>
      <c r="K22" s="220">
        <f>SUM(C22:J22)</f>
        <v>0</v>
      </c>
    </row>
    <row r="23" spans="1:12" ht="12.75">
      <c r="A23" s="221">
        <v>19</v>
      </c>
      <c r="B23" s="222" t="s">
        <v>200</v>
      </c>
      <c r="C23" s="232"/>
      <c r="D23" s="232"/>
      <c r="E23" s="232"/>
      <c r="F23" s="232"/>
      <c r="G23" s="232"/>
      <c r="H23" s="232"/>
      <c r="I23" s="232"/>
      <c r="J23" s="232"/>
      <c r="K23" s="232">
        <f>SUM(C23:J23)</f>
        <v>0</v>
      </c>
      <c r="L23" s="233"/>
    </row>
    <row r="24" spans="1:11" ht="12.75">
      <c r="A24" s="201">
        <v>20</v>
      </c>
      <c r="B24" s="227" t="s">
        <v>193</v>
      </c>
      <c r="C24" s="234"/>
      <c r="D24" s="203"/>
      <c r="E24" s="226"/>
      <c r="F24" s="203"/>
      <c r="G24" s="203"/>
      <c r="H24" s="203"/>
      <c r="I24" s="203"/>
      <c r="J24" s="203"/>
      <c r="K24" s="203"/>
    </row>
    <row r="25" spans="1:11" ht="12.75">
      <c r="A25" s="201">
        <v>21</v>
      </c>
      <c r="B25" s="202" t="s">
        <v>201</v>
      </c>
      <c r="C25" s="226"/>
      <c r="D25" s="203"/>
      <c r="E25" s="226"/>
      <c r="F25" s="203"/>
      <c r="G25" s="203"/>
      <c r="H25" s="203"/>
      <c r="I25" s="203"/>
      <c r="J25" s="203"/>
      <c r="K25" s="204"/>
    </row>
    <row r="26" spans="1:11" ht="12.75">
      <c r="A26" s="201">
        <v>22</v>
      </c>
      <c r="B26" s="202" t="s">
        <v>195</v>
      </c>
      <c r="C26" s="226"/>
      <c r="D26" s="203"/>
      <c r="E26" s="226"/>
      <c r="F26" s="203"/>
      <c r="G26" s="203"/>
      <c r="H26" s="203"/>
      <c r="I26" s="203"/>
      <c r="J26" s="203"/>
      <c r="K26" s="204"/>
    </row>
    <row r="27" spans="1:11" ht="12.75">
      <c r="A27" s="201">
        <v>23</v>
      </c>
      <c r="B27" s="202" t="s">
        <v>196</v>
      </c>
      <c r="C27" s="226"/>
      <c r="D27" s="203"/>
      <c r="E27" s="226"/>
      <c r="F27" s="203"/>
      <c r="G27" s="203"/>
      <c r="H27" s="203"/>
      <c r="I27" s="203"/>
      <c r="J27" s="203"/>
      <c r="K27" s="204"/>
    </row>
    <row r="28" spans="1:11" ht="12.75">
      <c r="A28" s="201">
        <v>24</v>
      </c>
      <c r="B28" s="202" t="s">
        <v>197</v>
      </c>
      <c r="C28" s="226"/>
      <c r="D28" s="203"/>
      <c r="E28" s="226"/>
      <c r="F28" s="203"/>
      <c r="G28" s="203"/>
      <c r="H28" s="203"/>
      <c r="I28" s="203"/>
      <c r="J28" s="203"/>
      <c r="K28" s="204"/>
    </row>
    <row r="29" spans="1:11" ht="13.5" thickBot="1">
      <c r="A29" s="207">
        <v>25</v>
      </c>
      <c r="B29" s="208" t="s">
        <v>198</v>
      </c>
      <c r="C29" s="235"/>
      <c r="D29" s="210"/>
      <c r="E29" s="235"/>
      <c r="F29" s="210"/>
      <c r="G29" s="210"/>
      <c r="H29" s="210"/>
      <c r="I29" s="210"/>
      <c r="J29" s="210"/>
      <c r="K29" s="211"/>
    </row>
    <row r="30" spans="1:11" s="217" customFormat="1" ht="34.5" customHeight="1" thickBot="1">
      <c r="A30" s="188">
        <v>26</v>
      </c>
      <c r="B30" s="212" t="s">
        <v>202</v>
      </c>
      <c r="C30" s="220">
        <f aca="true" t="shared" si="3" ref="C30:K30">C14+C22</f>
        <v>0</v>
      </c>
      <c r="D30" s="220">
        <f t="shared" si="3"/>
        <v>0</v>
      </c>
      <c r="E30" s="220">
        <f t="shared" si="3"/>
        <v>0</v>
      </c>
      <c r="F30" s="220">
        <f t="shared" si="3"/>
        <v>0</v>
      </c>
      <c r="G30" s="220">
        <f t="shared" si="3"/>
        <v>0</v>
      </c>
      <c r="H30" s="220">
        <f t="shared" si="3"/>
        <v>0</v>
      </c>
      <c r="I30" s="220">
        <f t="shared" si="3"/>
        <v>0</v>
      </c>
      <c r="J30" s="220">
        <f t="shared" si="3"/>
        <v>0</v>
      </c>
      <c r="K30" s="220">
        <f t="shared" si="3"/>
        <v>0</v>
      </c>
    </row>
    <row r="31" ht="13.5" thickBot="1">
      <c r="B31" s="237"/>
    </row>
    <row r="32" spans="1:6" ht="27.75" customHeight="1" thickBot="1">
      <c r="A32" s="499" t="s">
        <v>203</v>
      </c>
      <c r="B32" s="500"/>
      <c r="C32" s="500"/>
      <c r="D32" s="500"/>
      <c r="E32" s="501"/>
      <c r="F32" s="236"/>
    </row>
    <row r="33" spans="1:5" ht="19.5" customHeight="1" thickBot="1">
      <c r="A33" s="238" t="s">
        <v>171</v>
      </c>
      <c r="B33" s="238" t="s">
        <v>204</v>
      </c>
      <c r="C33" s="488" t="s">
        <v>205</v>
      </c>
      <c r="D33" s="489"/>
      <c r="E33" s="490"/>
    </row>
    <row r="34" spans="1:5" ht="24.75" customHeight="1">
      <c r="A34" s="239" t="s">
        <v>206</v>
      </c>
      <c r="B34" s="240"/>
      <c r="C34" s="491"/>
      <c r="D34" s="492"/>
      <c r="E34" s="493"/>
    </row>
    <row r="35" spans="1:5" ht="19.5" customHeight="1" thickBot="1">
      <c r="A35" s="241"/>
      <c r="B35" s="242"/>
      <c r="C35" s="485"/>
      <c r="D35" s="486"/>
      <c r="E35" s="487"/>
    </row>
    <row r="36" spans="1:5" ht="19.5" customHeight="1">
      <c r="A36" s="243"/>
      <c r="B36" s="244"/>
      <c r="C36" s="245"/>
      <c r="D36" s="245"/>
      <c r="E36" s="245"/>
    </row>
    <row r="37" spans="1:9" ht="24" customHeight="1">
      <c r="A37" s="484"/>
      <c r="B37" s="484"/>
      <c r="C37" s="484"/>
      <c r="D37" s="484"/>
      <c r="E37" s="484"/>
      <c r="F37" s="484"/>
      <c r="G37" s="484"/>
      <c r="H37" s="484"/>
      <c r="I37" s="484"/>
    </row>
    <row r="38" spans="1:9" ht="12.75">
      <c r="A38" s="483"/>
      <c r="B38" s="483"/>
      <c r="C38" s="483"/>
      <c r="D38" s="483"/>
      <c r="E38" s="483"/>
      <c r="F38" s="483"/>
      <c r="G38" s="483"/>
      <c r="H38" s="483"/>
      <c r="I38" s="483"/>
    </row>
    <row r="39" spans="1:9" ht="27.75" customHeight="1">
      <c r="A39" s="482"/>
      <c r="B39" s="482"/>
      <c r="C39" s="482"/>
      <c r="D39" s="482"/>
      <c r="E39" s="482"/>
      <c r="F39" s="482"/>
      <c r="G39" s="482"/>
      <c r="H39" s="482"/>
      <c r="I39" s="482"/>
    </row>
    <row r="42" ht="12.75">
      <c r="A42" s="189"/>
    </row>
  </sheetData>
  <mergeCells count="11">
    <mergeCell ref="C33:E33"/>
    <mergeCell ref="C34:E34"/>
    <mergeCell ref="C1:J1"/>
    <mergeCell ref="K1:K2"/>
    <mergeCell ref="C12:J12"/>
    <mergeCell ref="K12:K13"/>
    <mergeCell ref="A32:E32"/>
    <mergeCell ref="A39:I39"/>
    <mergeCell ref="A38:I38"/>
    <mergeCell ref="A37:I37"/>
    <mergeCell ref="C35:E35"/>
  </mergeCells>
  <printOptions horizontalCentered="1" verticalCentered="1"/>
  <pageMargins left="0.7874015748031497" right="0.7874015748031497" top="0.8661417322834646" bottom="0.7874015748031497" header="0.5118110236220472" footer="0.5118110236220472"/>
  <pageSetup fitToHeight="1" fitToWidth="1" horizontalDpi="600" verticalDpi="600" orientation="landscape" paperSize="9" scale="58" r:id="rId1"/>
  <headerFooter alignWithMargins="0">
    <oddHeader>&amp;CNémet Nemzetiségi Önkormányzat Pesterzsébet adósságot keletkeztető ügyleteiből eredő 
fizetési kötelezettségeinek bemutatása 
(e Ft)&amp;R7. sz. melléklet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46">
    <pageSetUpPr fitToPage="1"/>
  </sheetPr>
  <dimension ref="A1:C47"/>
  <sheetViews>
    <sheetView tabSelected="1" workbookViewId="0" topLeftCell="A34">
      <selection activeCell="D56" sqref="D56"/>
    </sheetView>
  </sheetViews>
  <sheetFormatPr defaultColWidth="9.140625" defaultRowHeight="12.75"/>
  <cols>
    <col min="1" max="1" width="67.7109375" style="246" bestFit="1" customWidth="1"/>
    <col min="2" max="2" width="14.421875" style="246" hidden="1" customWidth="1"/>
    <col min="3" max="3" width="15.57421875" style="246" customWidth="1"/>
    <col min="4" max="16384" width="9.140625" style="246" customWidth="1"/>
  </cols>
  <sheetData>
    <row r="1" ht="13.5" thickBot="1">
      <c r="B1" s="380"/>
    </row>
    <row r="2" spans="1:3" s="380" customFormat="1" ht="26.25" thickBot="1">
      <c r="A2" s="381" t="s">
        <v>305</v>
      </c>
      <c r="B2" s="91" t="s">
        <v>77</v>
      </c>
      <c r="C2" s="91" t="s">
        <v>364</v>
      </c>
    </row>
    <row r="3" spans="1:3" ht="15" customHeight="1">
      <c r="A3" s="382" t="s">
        <v>306</v>
      </c>
      <c r="B3" s="383">
        <v>5531246</v>
      </c>
      <c r="C3" s="445"/>
    </row>
    <row r="4" spans="1:3" ht="15" customHeight="1">
      <c r="A4" s="382" t="s">
        <v>307</v>
      </c>
      <c r="B4" s="95">
        <v>7528939</v>
      </c>
      <c r="C4" s="385"/>
    </row>
    <row r="5" spans="1:3" ht="15" customHeight="1">
      <c r="A5" s="382" t="s">
        <v>308</v>
      </c>
      <c r="B5" s="95"/>
      <c r="C5" s="385">
        <v>2771</v>
      </c>
    </row>
    <row r="6" spans="1:3" ht="15" customHeight="1">
      <c r="A6" s="382" t="s">
        <v>309</v>
      </c>
      <c r="B6" s="385"/>
      <c r="C6" s="385"/>
    </row>
    <row r="7" spans="1:3" ht="15" customHeight="1">
      <c r="A7" s="382" t="s">
        <v>310</v>
      </c>
      <c r="B7" s="385">
        <v>398000</v>
      </c>
      <c r="C7" s="385"/>
    </row>
    <row r="8" spans="1:3" ht="15">
      <c r="A8" s="386" t="s">
        <v>311</v>
      </c>
      <c r="B8" s="385"/>
      <c r="C8" s="385">
        <v>379</v>
      </c>
    </row>
    <row r="9" spans="1:3" ht="15" customHeight="1" thickBot="1">
      <c r="A9" s="387" t="s">
        <v>312</v>
      </c>
      <c r="B9" s="388"/>
      <c r="C9" s="388"/>
    </row>
    <row r="10" spans="1:3" ht="15" customHeight="1" thickBot="1">
      <c r="A10" s="389" t="s">
        <v>313</v>
      </c>
      <c r="B10" s="390">
        <f>SUM(B3:B7)</f>
        <v>13458185</v>
      </c>
      <c r="C10" s="390">
        <f>SUM(C3:C9)</f>
        <v>3150</v>
      </c>
    </row>
    <row r="11" spans="1:3" ht="15" customHeight="1">
      <c r="A11" s="391" t="s">
        <v>314</v>
      </c>
      <c r="B11" s="392">
        <v>4242351</v>
      </c>
      <c r="C11" s="392">
        <v>2000</v>
      </c>
    </row>
    <row r="12" spans="1:3" ht="15" customHeight="1">
      <c r="A12" s="384" t="s">
        <v>315</v>
      </c>
      <c r="B12" s="385">
        <v>1325315</v>
      </c>
      <c r="C12" s="385">
        <v>150</v>
      </c>
    </row>
    <row r="13" spans="1:3" ht="15" customHeight="1">
      <c r="A13" s="384" t="s">
        <v>316</v>
      </c>
      <c r="B13" s="385">
        <v>2355890</v>
      </c>
      <c r="C13" s="385">
        <v>930</v>
      </c>
    </row>
    <row r="14" spans="1:3" ht="15" customHeight="1">
      <c r="A14" s="384" t="s">
        <v>317</v>
      </c>
      <c r="B14" s="385">
        <v>215751</v>
      </c>
      <c r="C14" s="385"/>
    </row>
    <row r="15" spans="1:3" ht="30">
      <c r="A15" s="393" t="s">
        <v>318</v>
      </c>
      <c r="B15" s="385"/>
      <c r="C15" s="385"/>
    </row>
    <row r="16" spans="1:3" ht="15" customHeight="1">
      <c r="A16" s="384" t="s">
        <v>319</v>
      </c>
      <c r="B16" s="385"/>
      <c r="C16" s="385"/>
    </row>
    <row r="17" spans="1:3" ht="15" customHeight="1">
      <c r="A17" s="384" t="s">
        <v>320</v>
      </c>
      <c r="B17" s="385">
        <v>215751</v>
      </c>
      <c r="C17" s="385"/>
    </row>
    <row r="18" spans="1:3" ht="15" customHeight="1">
      <c r="A18" s="384" t="s">
        <v>321</v>
      </c>
      <c r="B18" s="385">
        <v>393035</v>
      </c>
      <c r="C18" s="385"/>
    </row>
    <row r="19" spans="1:3" ht="15" customHeight="1">
      <c r="A19" s="384" t="s">
        <v>322</v>
      </c>
      <c r="B19" s="385"/>
      <c r="C19" s="385"/>
    </row>
    <row r="20" spans="1:3" ht="15" customHeight="1">
      <c r="A20" s="384" t="s">
        <v>323</v>
      </c>
      <c r="B20" s="385"/>
      <c r="C20" s="385"/>
    </row>
    <row r="21" spans="1:3" ht="15" customHeight="1" thickBot="1">
      <c r="A21" s="384" t="s">
        <v>324</v>
      </c>
      <c r="B21" s="385"/>
      <c r="C21" s="388"/>
    </row>
    <row r="22" spans="1:3" ht="15" customHeight="1" thickBot="1">
      <c r="A22" s="394" t="s">
        <v>325</v>
      </c>
      <c r="B22" s="395">
        <f>SUM(B11:B18)</f>
        <v>8748093</v>
      </c>
      <c r="C22" s="395">
        <f>SUM(C11:C21)</f>
        <v>3080</v>
      </c>
    </row>
    <row r="23" ht="12.75">
      <c r="A23" s="502"/>
    </row>
    <row r="24" ht="13.5" thickBot="1">
      <c r="A24" s="503"/>
    </row>
    <row r="25" spans="1:3" ht="26.25" thickBot="1">
      <c r="A25" s="381" t="s">
        <v>326</v>
      </c>
      <c r="B25" s="91" t="s">
        <v>77</v>
      </c>
      <c r="C25" s="91" t="s">
        <v>2</v>
      </c>
    </row>
    <row r="26" spans="1:3" ht="15" customHeight="1">
      <c r="A26" s="396" t="s">
        <v>327</v>
      </c>
      <c r="B26" s="392" t="e">
        <f>#REF!</f>
        <v>#REF!</v>
      </c>
      <c r="C26" s="445"/>
    </row>
    <row r="27" spans="1:3" ht="15" customHeight="1">
      <c r="A27" s="382" t="s">
        <v>328</v>
      </c>
      <c r="B27" s="385" t="e">
        <f>#REF!+#REF!</f>
        <v>#REF!</v>
      </c>
      <c r="C27" s="385"/>
    </row>
    <row r="28" spans="1:3" ht="15" customHeight="1">
      <c r="A28" s="382" t="s">
        <v>329</v>
      </c>
      <c r="B28" s="385">
        <v>99998</v>
      </c>
      <c r="C28" s="385"/>
    </row>
    <row r="29" spans="1:3" ht="15" customHeight="1">
      <c r="A29" s="397" t="s">
        <v>330</v>
      </c>
      <c r="B29" s="385">
        <v>800635</v>
      </c>
      <c r="C29" s="385"/>
    </row>
    <row r="30" spans="1:3" ht="15" customHeight="1">
      <c r="A30" s="397" t="s">
        <v>331</v>
      </c>
      <c r="B30" s="385"/>
      <c r="C30" s="385"/>
    </row>
    <row r="31" spans="1:3" ht="15" customHeight="1">
      <c r="A31" s="386" t="s">
        <v>311</v>
      </c>
      <c r="B31" s="385"/>
      <c r="C31" s="385">
        <v>311</v>
      </c>
    </row>
    <row r="32" spans="1:3" ht="15" customHeight="1" thickBot="1">
      <c r="A32" s="382" t="s">
        <v>312</v>
      </c>
      <c r="B32" s="385"/>
      <c r="C32" s="385"/>
    </row>
    <row r="33" spans="1:3" ht="15" customHeight="1" thickBot="1">
      <c r="A33" s="389" t="s">
        <v>332</v>
      </c>
      <c r="B33" s="395" t="e">
        <f>SUM(B26:B27)+B29+B28</f>
        <v>#REF!</v>
      </c>
      <c r="C33" s="395">
        <f>SUM(C26:C32)</f>
        <v>311</v>
      </c>
    </row>
    <row r="34" spans="1:3" ht="15" customHeight="1">
      <c r="A34" s="398" t="s">
        <v>333</v>
      </c>
      <c r="B34" s="399"/>
      <c r="C34" s="446">
        <v>381</v>
      </c>
    </row>
    <row r="35" spans="1:3" ht="15" customHeight="1">
      <c r="A35" s="384" t="s">
        <v>334</v>
      </c>
      <c r="B35" s="385">
        <v>4500</v>
      </c>
      <c r="C35" s="385"/>
    </row>
    <row r="36" spans="1:3" ht="15" customHeight="1">
      <c r="A36" s="384" t="s">
        <v>335</v>
      </c>
      <c r="B36" s="385">
        <v>43135</v>
      </c>
      <c r="C36" s="385"/>
    </row>
    <row r="37" spans="1:3" ht="30">
      <c r="A37" s="393" t="s">
        <v>336</v>
      </c>
      <c r="B37" s="385"/>
      <c r="C37" s="385"/>
    </row>
    <row r="38" spans="1:3" ht="15" customHeight="1">
      <c r="A38" s="384" t="s">
        <v>337</v>
      </c>
      <c r="B38" s="385">
        <v>770682</v>
      </c>
      <c r="C38" s="385"/>
    </row>
    <row r="39" spans="1:3" ht="15" customHeight="1">
      <c r="A39" s="384" t="s">
        <v>338</v>
      </c>
      <c r="B39" s="384"/>
      <c r="C39" s="385"/>
    </row>
    <row r="40" spans="1:3" ht="15" customHeight="1">
      <c r="A40" s="384" t="s">
        <v>322</v>
      </c>
      <c r="B40" s="384"/>
      <c r="C40" s="385"/>
    </row>
    <row r="41" spans="1:3" ht="15" customHeight="1">
      <c r="A41" s="384" t="s">
        <v>339</v>
      </c>
      <c r="B41" s="384"/>
      <c r="C41" s="385"/>
    </row>
    <row r="42" spans="1:3" ht="15" customHeight="1" thickBot="1">
      <c r="A42" s="384" t="s">
        <v>340</v>
      </c>
      <c r="B42" s="384"/>
      <c r="C42" s="385"/>
    </row>
    <row r="43" spans="1:3" ht="15" customHeight="1" thickBot="1">
      <c r="A43" s="389" t="s">
        <v>341</v>
      </c>
      <c r="B43" s="394">
        <f>SUM(B35:B38)</f>
        <v>818317</v>
      </c>
      <c r="C43" s="395">
        <f>SUM(C34:C42)</f>
        <v>381</v>
      </c>
    </row>
    <row r="44" spans="1:3" ht="15">
      <c r="A44" s="400"/>
      <c r="B44" s="400"/>
      <c r="C44" s="400"/>
    </row>
    <row r="45" spans="1:3" ht="15.75" thickBot="1">
      <c r="A45" s="400"/>
      <c r="B45" s="400"/>
      <c r="C45" s="400"/>
    </row>
    <row r="46" spans="1:3" ht="15" customHeight="1">
      <c r="A46" s="401" t="s">
        <v>342</v>
      </c>
      <c r="B46" s="402" t="e">
        <f>SUM(B10)+B33</f>
        <v>#REF!</v>
      </c>
      <c r="C46" s="447">
        <f>SUM(C10)+C33</f>
        <v>3461</v>
      </c>
    </row>
    <row r="47" spans="1:3" ht="15" customHeight="1" thickBot="1">
      <c r="A47" s="403" t="s">
        <v>343</v>
      </c>
      <c r="B47" s="404">
        <f>SUM(B22)+B43</f>
        <v>9566410</v>
      </c>
      <c r="C47" s="448">
        <f>SUM(C22)+C43</f>
        <v>3461</v>
      </c>
    </row>
  </sheetData>
  <mergeCells count="1">
    <mergeCell ref="A23:A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Header>&amp;LTÁJÉKOZTATÓ TÁBLA!&amp;C&amp;"Times New Roman,Normál"NÉMET NEMZETISÉGI ÖNKORMÁNYZAT PESTERZSÉBET
 2014. ÉVI ÖSSZEVONT KÖLTSÉGVETÉSI MÉRLEGE
(e Ft)&amp;R&amp;"Times New Roman,Normál"8. sz. melléklet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51">
    <pageSetUpPr fitToPage="1"/>
  </sheetPr>
  <dimension ref="A1:G29"/>
  <sheetViews>
    <sheetView workbookViewId="0" topLeftCell="B1">
      <selection activeCell="A17" sqref="A17"/>
    </sheetView>
  </sheetViews>
  <sheetFormatPr defaultColWidth="9.140625" defaultRowHeight="12.75"/>
  <cols>
    <col min="1" max="1" width="8.00390625" style="0" hidden="1" customWidth="1"/>
    <col min="2" max="2" width="7.8515625" style="0" bestFit="1" customWidth="1"/>
    <col min="3" max="3" width="45.8515625" style="0" bestFit="1" customWidth="1"/>
    <col min="4" max="4" width="16.57421875" style="0" bestFit="1" customWidth="1"/>
    <col min="5" max="5" width="0.13671875" style="0" customWidth="1"/>
    <col min="6" max="6" width="17.28125" style="0" customWidth="1"/>
    <col min="7" max="7" width="16.7109375" style="0" customWidth="1"/>
  </cols>
  <sheetData>
    <row r="1" spans="1:7" ht="26.25" thickBot="1">
      <c r="A1" s="246"/>
      <c r="B1" s="295" t="s">
        <v>231</v>
      </c>
      <c r="C1" s="296"/>
      <c r="D1" s="297"/>
      <c r="E1" s="94"/>
      <c r="F1" s="298" t="s">
        <v>232</v>
      </c>
      <c r="G1" s="298" t="s">
        <v>233</v>
      </c>
    </row>
    <row r="2" spans="1:7" ht="19.5" customHeight="1" thickBot="1">
      <c r="A2" s="246"/>
      <c r="B2" s="450" t="s">
        <v>234</v>
      </c>
      <c r="C2" s="510"/>
      <c r="D2" s="510"/>
      <c r="E2" s="511"/>
      <c r="F2" s="299"/>
      <c r="G2" s="299"/>
    </row>
    <row r="3" spans="2:7" ht="15" customHeight="1">
      <c r="B3" s="504"/>
      <c r="C3" s="505"/>
      <c r="D3" s="505"/>
      <c r="E3" s="505"/>
      <c r="F3" s="300"/>
      <c r="G3" s="300"/>
    </row>
    <row r="4" spans="2:7" ht="15" customHeight="1">
      <c r="B4" s="508"/>
      <c r="C4" s="509"/>
      <c r="D4" s="509"/>
      <c r="E4" s="509"/>
      <c r="F4" s="301"/>
      <c r="G4" s="301"/>
    </row>
    <row r="5" spans="2:7" ht="15" customHeight="1" thickBot="1">
      <c r="B5" s="506"/>
      <c r="C5" s="507"/>
      <c r="D5" s="507"/>
      <c r="E5" s="507"/>
      <c r="F5" s="302"/>
      <c r="G5" s="302"/>
    </row>
    <row r="6" spans="2:7" ht="19.5" customHeight="1" thickBot="1">
      <c r="B6" s="515" t="s">
        <v>235</v>
      </c>
      <c r="C6" s="516"/>
      <c r="D6" s="516"/>
      <c r="E6" s="516"/>
      <c r="F6" s="303"/>
      <c r="G6" s="304"/>
    </row>
    <row r="7" spans="2:5" ht="19.5" customHeight="1" thickBot="1">
      <c r="B7" s="305"/>
      <c r="C7" s="305"/>
      <c r="D7" s="305"/>
      <c r="E7" s="305"/>
    </row>
    <row r="8" spans="2:7" ht="31.5" customHeight="1" thickBot="1">
      <c r="B8" s="512" t="s">
        <v>236</v>
      </c>
      <c r="C8" s="513"/>
      <c r="D8" s="513"/>
      <c r="E8" s="514"/>
      <c r="F8" s="298" t="s">
        <v>232</v>
      </c>
      <c r="G8" s="298" t="s">
        <v>233</v>
      </c>
    </row>
    <row r="9" spans="2:7" ht="15" customHeight="1">
      <c r="B9" s="517"/>
      <c r="C9" s="518"/>
      <c r="D9" s="518"/>
      <c r="E9" s="519"/>
      <c r="F9" s="306"/>
      <c r="G9" s="307"/>
    </row>
    <row r="10" spans="2:7" ht="15" customHeight="1" thickBot="1">
      <c r="B10" s="520"/>
      <c r="C10" s="521"/>
      <c r="D10" s="521"/>
      <c r="E10" s="522"/>
      <c r="F10" s="308"/>
      <c r="G10" s="302"/>
    </row>
    <row r="13" ht="13.5" thickBot="1">
      <c r="B13" s="309" t="s">
        <v>237</v>
      </c>
    </row>
    <row r="14" spans="2:5" ht="15" customHeight="1">
      <c r="B14" s="251" t="s">
        <v>171</v>
      </c>
      <c r="C14" s="310" t="s">
        <v>238</v>
      </c>
      <c r="D14" s="252" t="s">
        <v>239</v>
      </c>
      <c r="E14" s="253"/>
    </row>
    <row r="15" spans="2:4" ht="15" customHeight="1" thickBot="1">
      <c r="B15" s="311"/>
      <c r="C15" s="312"/>
      <c r="D15" s="313" t="s">
        <v>240</v>
      </c>
    </row>
    <row r="16" spans="2:4" ht="15" customHeight="1">
      <c r="B16" s="314" t="s">
        <v>241</v>
      </c>
      <c r="C16" s="249" t="s">
        <v>242</v>
      </c>
      <c r="D16" s="315"/>
    </row>
    <row r="17" spans="2:4" ht="15" customHeight="1" thickBot="1">
      <c r="B17" s="316"/>
      <c r="C17" s="247" t="s">
        <v>243</v>
      </c>
      <c r="D17" s="317"/>
    </row>
    <row r="18" spans="2:4" ht="15" customHeight="1">
      <c r="B18" s="314" t="s">
        <v>244</v>
      </c>
      <c r="C18" s="249" t="s">
        <v>245</v>
      </c>
      <c r="D18" s="318">
        <v>0</v>
      </c>
    </row>
    <row r="19" spans="2:4" ht="15" customHeight="1" thickBot="1">
      <c r="B19" s="316"/>
      <c r="C19" s="247" t="s">
        <v>246</v>
      </c>
      <c r="D19" s="317"/>
    </row>
    <row r="20" spans="2:4" ht="15" customHeight="1">
      <c r="B20" s="314" t="s">
        <v>247</v>
      </c>
      <c r="C20" s="249" t="s">
        <v>248</v>
      </c>
      <c r="D20" s="319">
        <f>SUM(D21:D24)</f>
        <v>0</v>
      </c>
    </row>
    <row r="21" spans="2:4" ht="15" customHeight="1">
      <c r="B21" s="314"/>
      <c r="C21" s="249" t="s">
        <v>249</v>
      </c>
      <c r="D21" s="315"/>
    </row>
    <row r="22" spans="2:4" ht="15" customHeight="1">
      <c r="B22" s="314"/>
      <c r="C22" s="249" t="s">
        <v>250</v>
      </c>
      <c r="D22" s="315"/>
    </row>
    <row r="23" spans="2:4" ht="15" customHeight="1">
      <c r="B23" s="314"/>
      <c r="C23" s="249" t="s">
        <v>251</v>
      </c>
      <c r="D23" s="315"/>
    </row>
    <row r="24" spans="2:4" ht="15" customHeight="1" thickBot="1">
      <c r="B24" s="316"/>
      <c r="C24" s="249" t="s">
        <v>252</v>
      </c>
      <c r="D24" s="315"/>
    </row>
    <row r="25" spans="2:4" ht="15" customHeight="1">
      <c r="B25" s="314" t="s">
        <v>253</v>
      </c>
      <c r="C25" s="248" t="s">
        <v>254</v>
      </c>
      <c r="D25" s="320"/>
    </row>
    <row r="26" spans="2:4" ht="15" customHeight="1" thickBot="1">
      <c r="B26" s="316"/>
      <c r="C26" s="247" t="s">
        <v>255</v>
      </c>
      <c r="D26" s="321"/>
    </row>
    <row r="27" spans="2:4" ht="15" customHeight="1">
      <c r="B27" s="314" t="s">
        <v>256</v>
      </c>
      <c r="C27" s="249" t="s">
        <v>257</v>
      </c>
      <c r="D27" s="315"/>
    </row>
    <row r="28" spans="2:4" ht="15" customHeight="1" thickBot="1">
      <c r="B28" s="314"/>
      <c r="C28" s="249" t="s">
        <v>258</v>
      </c>
      <c r="D28" s="318"/>
    </row>
    <row r="29" spans="2:4" ht="15" customHeight="1" thickBot="1">
      <c r="B29" s="322"/>
      <c r="C29" s="323" t="s">
        <v>259</v>
      </c>
      <c r="D29" s="101">
        <f>D16+D18+D20+D25+D27</f>
        <v>0</v>
      </c>
    </row>
  </sheetData>
  <mergeCells count="8">
    <mergeCell ref="B8:E8"/>
    <mergeCell ref="B6:E6"/>
    <mergeCell ref="B9:E9"/>
    <mergeCell ref="B10:E10"/>
    <mergeCell ref="B3:E3"/>
    <mergeCell ref="B5:E5"/>
    <mergeCell ref="B4:E4"/>
    <mergeCell ref="B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Header>&amp;LTÁJÉKOZTATÓ TÁBLA!&amp;C&amp;"Times New Roman,Normál"NÉMET NEMZETISÉGI ÖNKORMÁNYZAT PESTERZSÉBET
 TÖBB ÉVES KIHATÁSSAL JÁRÓ DÖNTÉSEI ÉS 2014. ÉVI KÖZVETETT TÁMOGATÁSAI
(e Ft)&amp;R&amp;"Times New Roman,Normál"9.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Juhasz_Rita</dc:creator>
  <cp:keywords/>
  <dc:description/>
  <cp:lastModifiedBy>Juhasz_Rita</cp:lastModifiedBy>
  <cp:lastPrinted>2014-02-10T09:37:46Z</cp:lastPrinted>
  <dcterms:created xsi:type="dcterms:W3CDTF">2014-01-27T08:11:33Z</dcterms:created>
  <dcterms:modified xsi:type="dcterms:W3CDTF">2014-02-10T11:49:43Z</dcterms:modified>
  <cp:category/>
  <cp:version/>
  <cp:contentType/>
  <cp:contentStatus/>
</cp:coreProperties>
</file>