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0620" firstSheet="1" activeTab="1"/>
  </bookViews>
  <sheets>
    <sheet name="Munkafüzet" sheetId="1" state="hidden" r:id="rId1"/>
    <sheet name="1. Bev-Kiad." sheetId="2" r:id="rId2"/>
    <sheet name="2.BERUH-FELÚJ" sheetId="3" r:id="rId3"/>
    <sheet name="3. ADÓSSl" sheetId="4" r:id="rId4"/>
    <sheet name="4. mell" sheetId="5" r:id="rId5"/>
    <sheet name="5.Átad.Peszk." sheetId="6" r:id="rId6"/>
    <sheet name="6.KTV-I MÉR" sheetId="7" r:id="rId7"/>
    <sheet name="7.többéves" sheetId="8" r:id="rId8"/>
    <sheet name="8.előir felh" sheetId="9" r:id="rId9"/>
    <sheet name="9. Mérleg" sheetId="10" r:id="rId10"/>
  </sheets>
  <externalReferences>
    <externalReference r:id="rId13"/>
    <externalReference r:id="rId14"/>
  </externalReferences>
  <definedNames>
    <definedName name="_xlnm.Print_Titles" localSheetId="5">'5.Átad.Peszk.'!$1:$2</definedName>
    <definedName name="_xlnm.Print_Area" localSheetId="1">'1. Bev-Kiad.'!$A$1:$Q$64</definedName>
  </definedNames>
  <calcPr fullCalcOnLoad="1"/>
</workbook>
</file>

<file path=xl/sharedStrings.xml><?xml version="1.0" encoding="utf-8"?>
<sst xmlns="http://schemas.openxmlformats.org/spreadsheetml/2006/main" count="562" uniqueCount="358">
  <si>
    <t>Megnevezés</t>
  </si>
  <si>
    <t>I. Működési bevételek</t>
  </si>
  <si>
    <t>Működési célú bevételek és kiadások</t>
  </si>
  <si>
    <t>Működési célú bevételek összesen</t>
  </si>
  <si>
    <t>Működési célú kiadások összesen</t>
  </si>
  <si>
    <t>Felhalmozási célú bevételek és kiadások</t>
  </si>
  <si>
    <t>Felhalmozási célú bevételek összesen</t>
  </si>
  <si>
    <t>Felhalmozási célú kiadások összesen</t>
  </si>
  <si>
    <t>Önkormányzati bevételek összesen</t>
  </si>
  <si>
    <t>Önkormányzati kiadások összesen</t>
  </si>
  <si>
    <t>BEVÉTELEK</t>
  </si>
  <si>
    <t>előirányzat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</si>
  <si>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</si>
  <si>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</si>
  <si>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</si>
  <si>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</si>
  <si>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</si>
  <si>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</si>
  <si>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</si>
  <si>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</si>
  <si>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</si>
  <si>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</si>
  <si>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</si>
  <si>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</si>
  <si>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</si>
  <si>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</t>
  </si>
  <si>
    <t>KIADÁSOK ÖSSZESEN</t>
  </si>
  <si>
    <t>1. Működési bevételek</t>
  </si>
  <si>
    <t>II. Felhalmozási és tőke jellegű bevételek</t>
  </si>
  <si>
    <t>I. Működési kiadások</t>
  </si>
  <si>
    <t>1. Személyi juttatások</t>
  </si>
  <si>
    <t>3. Dologi kiadások</t>
  </si>
  <si>
    <t>4. Ellátottak pénzbeli juttatásai</t>
  </si>
  <si>
    <t>5. Egyéb működési célú kiadások</t>
  </si>
  <si>
    <t xml:space="preserve">  5.3. Társadalom-, szociálpolitikai és egyéb juttatás, támogatás</t>
  </si>
  <si>
    <t xml:space="preserve">  5.4. Előző évi működési célú előirányzat-maradvány, pénzmaradvány átadás</t>
  </si>
  <si>
    <t>II. Felhalmozási kiadások</t>
  </si>
  <si>
    <t>1. Beruházási kiadások (ÁFÁ-val)</t>
  </si>
  <si>
    <t>2. Felújítási kiadások (ÁFÁ-val)</t>
  </si>
  <si>
    <t>3. Egyéb felhalmozási kiadások</t>
  </si>
  <si>
    <t>BERUHÁZÁS</t>
  </si>
  <si>
    <t>2009. évi eredeti előirányzat</t>
  </si>
  <si>
    <t>1. Földterületek vásárlása</t>
  </si>
  <si>
    <t>2. Telkek vásárlása</t>
  </si>
  <si>
    <t>3. Épületek vásárlása, létesítése</t>
  </si>
  <si>
    <t xml:space="preserve">  3.1. Lakások</t>
  </si>
  <si>
    <t xml:space="preserve">  3.2. Nem lakás célú helyiségek</t>
  </si>
  <si>
    <t xml:space="preserve">  3.3. Egyéb épületek</t>
  </si>
  <si>
    <t>4. Egyéb építmények vásárlása, létesítése</t>
  </si>
  <si>
    <t xml:space="preserve">  4.1. Utak</t>
  </si>
  <si>
    <t xml:space="preserve">  4.2. Parkok</t>
  </si>
  <si>
    <t xml:space="preserve">  4.3. Közművek</t>
  </si>
  <si>
    <t xml:space="preserve">  4.4. Kerítés</t>
  </si>
  <si>
    <t xml:space="preserve">  4.5. Egyéb építmények</t>
  </si>
  <si>
    <t>5. Beruházások tervezése</t>
  </si>
  <si>
    <t>I. Ingatlanokkal kapcsolatos beruházások összesen (=1 + … + 5)</t>
  </si>
  <si>
    <t xml:space="preserve">6. Immateriális javak vásárlása, létesítése </t>
  </si>
  <si>
    <t>7. Gépek, berendezések, felszerelések beszerzése</t>
  </si>
  <si>
    <t xml:space="preserve">  7.1. Ügyviteli és számítástechnikai eszközök</t>
  </si>
  <si>
    <t xml:space="preserve">  7.2. Egyéb gépek, berendezések és felszerelések</t>
  </si>
  <si>
    <t xml:space="preserve">  7.3. Képzőművészeti alkotások</t>
  </si>
  <si>
    <t>8. Járművek vásárlása, létesítése</t>
  </si>
  <si>
    <t>II. Tárgyi eszközökkel kapcsolatos beruházások összesen (=6+7+8)</t>
  </si>
  <si>
    <t>Összesen (=I + II)</t>
  </si>
  <si>
    <t>Beruházások ÁFA-ja</t>
  </si>
  <si>
    <t>Beruházás mindösszesen</t>
  </si>
  <si>
    <t>Pénzügyi befektetések</t>
  </si>
  <si>
    <t>1. Épületek felújítása</t>
  </si>
  <si>
    <t xml:space="preserve">  1.1. Lakások</t>
  </si>
  <si>
    <t xml:space="preserve">  1.2. Nem lakás célú helyiségek</t>
  </si>
  <si>
    <t xml:space="preserve">  1.3. Intézményi épületek</t>
  </si>
  <si>
    <t>2. Egyéb építmények felújítása</t>
  </si>
  <si>
    <t xml:space="preserve">  2.1. Utak</t>
  </si>
  <si>
    <t xml:space="preserve">  2.2. Parkok</t>
  </si>
  <si>
    <t xml:space="preserve">  2.3. Egyéb építmények </t>
  </si>
  <si>
    <t>3. Gépek, berendezések és felszerelések felújítása</t>
  </si>
  <si>
    <t xml:space="preserve">  3.1. Ügyviteli és számítástechnikai eszközök</t>
  </si>
  <si>
    <t xml:space="preserve">  3.2. Egyéb gépek, berendezések és felszerelések</t>
  </si>
  <si>
    <t>4. Felújítások tervezése</t>
  </si>
  <si>
    <t>5. Járművek felújítása</t>
  </si>
  <si>
    <t>Összesen:</t>
  </si>
  <si>
    <t>Felújítások ÁFÁ-ja</t>
  </si>
  <si>
    <t>Felújítás mindösszesen</t>
  </si>
  <si>
    <t>VÁLLALT KÖTELEZETTSÉG</t>
  </si>
  <si>
    <t>2014. évi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</si>
  <si>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</si>
  <si>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</si>
  <si>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</si>
  <si>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</si>
  <si>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Sorszám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</si>
  <si>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</si>
  <si>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</si>
  <si>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</si>
  <si>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</si>
  <si>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</si>
  <si>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</si>
  <si>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</si>
  <si>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</si>
  <si>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</si>
  <si>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</si>
  <si>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</si>
  <si>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</si>
  <si>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</si>
  <si>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</si>
  <si>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</si>
  <si>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</si>
  <si>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</si>
  <si>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</si>
  <si>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</si>
  <si>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</si>
  <si>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</si>
  <si>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</si>
  <si>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KÖLTÉSGVETÉSI EGYENLEG</t>
  </si>
  <si>
    <t>Költségvetési többlet</t>
  </si>
  <si>
    <t>Működési többlet</t>
  </si>
  <si>
    <t>Felhalmozási többlet</t>
  </si>
  <si>
    <t>Költségvetési hiány</t>
  </si>
  <si>
    <t>Működési hiány</t>
  </si>
  <si>
    <t>Felhalmozási hiány</t>
  </si>
  <si>
    <t>Hiány összesen:</t>
  </si>
  <si>
    <t>KÖLTSÉGVETÉSI HIÁNY BELSŐ FINANSZÍROZÁSÁRA SZOLGÁLÓ PÉNZFORGALOM NÉLKÜLI BEVÉTELEK</t>
  </si>
  <si>
    <t>KÖLTSÉGVETÉSI HIÁNY BELSŐ FINANSZÍROZÁSÁT MEGHALADÓ ÖSSZEGÉNEK KÜLSŐ FINANSZÍROZÁSÁRA SZOLGÁLÓ BEVÉTELEK</t>
  </si>
  <si>
    <t>Évek</t>
  </si>
  <si>
    <t>2013.</t>
  </si>
  <si>
    <t>2014.</t>
  </si>
  <si>
    <t xml:space="preserve">Sorszám </t>
  </si>
  <si>
    <t>Bevételi jogcímek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</si>
  <si>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</si>
  <si>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</si>
  <si>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</si>
  <si>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</si>
  <si>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</si>
  <si>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</si>
  <si>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összesen:*</t>
  </si>
  <si>
    <t>* Az adósságot keletkeztető ügyletekhez történő hozzájárulás részletes szabályairól szóló, 353/2011. (XII. 31.) Korm. rendelet 2. § (1) bek alapján.</t>
  </si>
  <si>
    <t>Fejlesztési cél leírása</t>
  </si>
  <si>
    <t>Fejlesztés várható kiadása</t>
  </si>
  <si>
    <t>Adósságot keletkeztető ügyletek várható együttes összege: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</si>
  <si>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</si>
  <si>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</si>
  <si>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</si>
  <si>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</si>
  <si>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</si>
  <si>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</si>
  <si>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Hitel</t>
  </si>
  <si>
    <t>Egyéb forrás</t>
  </si>
  <si>
    <t>Források összesen:</t>
  </si>
  <si>
    <t>Támogatott neve:</t>
  </si>
  <si>
    <t>Hozzájárulás (e Ft)</t>
  </si>
  <si>
    <t>Kötelező feladat</t>
  </si>
  <si>
    <t>Önként vállalt feladat</t>
  </si>
  <si>
    <t>Állami (államigazgatási) feladat</t>
  </si>
  <si>
    <t>2. Működési támogatások</t>
  </si>
  <si>
    <t>3. Egyéb működési bevételek</t>
  </si>
  <si>
    <t xml:space="preserve">  3.1. Működési célú támogatás ÁH-n belülről</t>
  </si>
  <si>
    <t xml:space="preserve">  3.2. Működési célú átvett pénzeszköz ÁH-n kívülről</t>
  </si>
  <si>
    <t xml:space="preserve">  3.3. Működési célú kölcsönök visszatérülése </t>
  </si>
  <si>
    <t>4. Előző évi működési célú előirányzat-maradvány, pénzmaradvány, valamint vállalkozási maradvány alaptevékenység ellátásra történő igénybevétele</t>
  </si>
  <si>
    <t>1. Felhalmozási és tőke jellegű bevételek</t>
  </si>
  <si>
    <t>2. Felhalmozási támogatások</t>
  </si>
  <si>
    <t>3. Egyéb felhalmozási bevételek</t>
  </si>
  <si>
    <t>3.1. Felhalmozási célú támogatás ÁH-n belülről</t>
  </si>
  <si>
    <t>3.2. Felhalmozási célú átvett pénzeszköz ÁH-n kívülről</t>
  </si>
  <si>
    <t xml:space="preserve">3.3. Felhalmozási célú kölcsönök visszatérülése </t>
  </si>
  <si>
    <t>4. Előző évi felhalmozási célú előirányzat-maradvány, pénzmaradvány, valamint vállalkozási maradvány alaptevékenység ellátásra történő igénybevétele</t>
  </si>
  <si>
    <t>Állami (államigazg.) feladat</t>
  </si>
  <si>
    <t>2. Munkaadókat terhelő járulékok és szociális hozzájárulási adó</t>
  </si>
  <si>
    <t xml:space="preserve">  5.1. Működési célú támogatási kiadások ÁH-n belülre</t>
  </si>
  <si>
    <t xml:space="preserve">  5.2. Működési célú átadott pénzeszköz ÁH-n kívülre</t>
  </si>
  <si>
    <t xml:space="preserve">  5.5. Működési célú kölcsönök nyújtása, törlesztése</t>
  </si>
  <si>
    <t xml:space="preserve">  5.6. Működési célú céltartalék</t>
  </si>
  <si>
    <t xml:space="preserve">  5.7. Általános tartalék</t>
  </si>
  <si>
    <t xml:space="preserve">  3.1. Felhalmozási célú támogatási kiadások ÁH-n belülre</t>
  </si>
  <si>
    <t xml:space="preserve">  3.2. Felhalmozási célú átadott pénzeszköz ÁH-n kívülre</t>
  </si>
  <si>
    <t xml:space="preserve">  3.3. Előző évi felhalmozási célú előirányzat-maradvány, pénzmaradvány átadás</t>
  </si>
  <si>
    <t xml:space="preserve">  3.4. Támogatási kölcsönök nyújtása, törlesztése</t>
  </si>
  <si>
    <t xml:space="preserve">  3.5. Felhalmozási célú céltartalék</t>
  </si>
  <si>
    <t xml:space="preserve">  2.1. Központi költségvetéstől kapott működési költségvetési támogatás </t>
  </si>
  <si>
    <t xml:space="preserve">    3.1.1. Központi költségvetési szervtől</t>
  </si>
  <si>
    <t xml:space="preserve">    3.1.2. Helyi önk-tól és ktv-i szerveitől</t>
  </si>
  <si>
    <t>HIÁNY FINANSZÍROZÁSA</t>
  </si>
  <si>
    <t>Előző évek előirányzatmaradványának, pénzmaradványának és vállalkozási maradványának igénybevétele</t>
  </si>
  <si>
    <t>Értékpapírok értékesítésének bevétele</t>
  </si>
  <si>
    <t>Hitelek felvétele és kötvénykibocsátás bevételei</t>
  </si>
  <si>
    <t xml:space="preserve">Finanszírozási bevételek összesen: </t>
  </si>
  <si>
    <t>Működési bevételek</t>
  </si>
  <si>
    <t>Támogatások</t>
  </si>
  <si>
    <t>Működési célú támogatás ÁH-n belülről</t>
  </si>
  <si>
    <t>Működési célú átvett pénzeszköz ÁH-n kívülről</t>
  </si>
  <si>
    <t>Kölcsönök visszatérülése, igénybevétele</t>
  </si>
  <si>
    <t>Előző évek pénzmaradványának igénybevétele</t>
  </si>
  <si>
    <t>Finanszírozási célú pénzügyi műveletek bevételei</t>
  </si>
  <si>
    <t>Személyi juttatás</t>
  </si>
  <si>
    <t>Munkaadókat terhelő járulékok és szociális hozzájárulási adó</t>
  </si>
  <si>
    <t>Dologi kiadások (-felhalmozási hitelek után fizetendő kamat)</t>
  </si>
  <si>
    <t>Ellátottak pénzbeli juttatásai</t>
  </si>
  <si>
    <t>Irányító szerv alá tartózó költségvetési szervnek, nemzetiségi önkormányzatnak folyósított támogatás</t>
  </si>
  <si>
    <t>Működési célú támogatási kiadások ÁH-n belülre</t>
  </si>
  <si>
    <t>Működési célú átadott pénzeszköz ÁH-n kívülre</t>
  </si>
  <si>
    <t>Társadalom-, szociálpolitikai és egyéb juttatás, támogatás</t>
  </si>
  <si>
    <t>Támogatási kölcsönök nyújtása, törlesztése</t>
  </si>
  <si>
    <t>Céltartalékok és általános tartalék</t>
  </si>
  <si>
    <t>Működési célú finanszírozási kiadás</t>
  </si>
  <si>
    <t>Felhalmozási bevételek</t>
  </si>
  <si>
    <t>Felhalmozási támogatások</t>
  </si>
  <si>
    <t>Felhalmozási célú támogatás ÁH-n belülről</t>
  </si>
  <si>
    <t>Felhalmozási célú átvett pénzeszköz  ÁH-n kívülről</t>
  </si>
  <si>
    <t>Támogatási kölcsönök visszatérülése ÁH-n kívülről</t>
  </si>
  <si>
    <t>Beruházás</t>
  </si>
  <si>
    <t>Felújítás</t>
  </si>
  <si>
    <t>Egyéb felhalmozási kiadások (felhalmozási hitelek után fizetendő kamat)</t>
  </si>
  <si>
    <t>Irányító szerv alá tartózó költségvetési szervnek, nemzetiségi önkormányzatnak folyósított felhalmozási támogatás</t>
  </si>
  <si>
    <t>Felhalmozási célú támogatási kiadások ÁH-n belülre</t>
  </si>
  <si>
    <t>Felhalmozási célú átadott pénzeszköz ÁH-n kívülre</t>
  </si>
  <si>
    <t>Céltartalékok</t>
  </si>
  <si>
    <t>Felhalmozási célú finanszírozási kiadás:</t>
  </si>
  <si>
    <t>2015.</t>
  </si>
  <si>
    <t>2016.után</t>
  </si>
  <si>
    <t>2013. évi előirányzat</t>
  </si>
  <si>
    <t>2015-től</t>
  </si>
  <si>
    <t>Önkormányzaton kívüli EU-s projekthez történő hozzájárulás 2013. évi terve</t>
  </si>
  <si>
    <t xml:space="preserve"> I. Működési és felhalmozási célú támogatási kiadások ÁH-n belülre</t>
  </si>
  <si>
    <t>1. Működési célú támogatási kiadás</t>
  </si>
  <si>
    <t xml:space="preserve">     1.2. Fejezeti kezelésű előirányzatnak hazai programokra</t>
  </si>
  <si>
    <t xml:space="preserve">     1.3. Fejezeti kezelésű előirányzatnak EU-s programokra</t>
  </si>
  <si>
    <t xml:space="preserve">     1.4. Előző két sorba nem tart. kiad. fejez. kez. előirányzat részére</t>
  </si>
  <si>
    <t xml:space="preserve">     1.5.  Társadalombiztosítási alapok kezelőinek</t>
  </si>
  <si>
    <t xml:space="preserve">     1.6. Elkülönített állami pénzalapnak</t>
  </si>
  <si>
    <t xml:space="preserve">     1.7. Helyi önk.-nak és ktv.-i szerveinek részére</t>
  </si>
  <si>
    <t xml:space="preserve">  2. Felhalmozási célú támogatási kiadás</t>
  </si>
  <si>
    <t xml:space="preserve">   2.1. Beruházási célú kiadás</t>
  </si>
  <si>
    <t xml:space="preserve">     2.1.2. Fejezeti kezelésű előirányzatnak hazai programokra</t>
  </si>
  <si>
    <t xml:space="preserve">     2.1.3. Fejezeti kezelésű előirányzatnak EU-s programokra</t>
  </si>
  <si>
    <t xml:space="preserve">     2.1.4. Előző két sorba nem tart. kiad. fejez. kez. előirányzat részére</t>
  </si>
  <si>
    <t xml:space="preserve">     2.1.5.  Társadalombiztosítási alapok kezelőinek</t>
  </si>
  <si>
    <t xml:space="preserve">     2.1.6. Elkülönített állami pénzalapnak</t>
  </si>
  <si>
    <t xml:space="preserve">     2.1.7. Helyi önk.-nak és ktv.-i szerveinek részére</t>
  </si>
  <si>
    <t xml:space="preserve">   2.2. Felújítási célú kiadás</t>
  </si>
  <si>
    <t>II. Működési és felhalmozási célú átadott pénzeszköz ÁH-n kívülre</t>
  </si>
  <si>
    <t xml:space="preserve"> 1. Működési célú átadott pénzeszköz</t>
  </si>
  <si>
    <t xml:space="preserve">       1.1. Non-profit szervezeteknek</t>
  </si>
  <si>
    <t>2. Felhalmozási célú átadott pénzeszköz</t>
  </si>
  <si>
    <t xml:space="preserve">    2.1. Beruházási célú átadott pénzeszköz</t>
  </si>
  <si>
    <t xml:space="preserve">       2.1.1. Non-profit szervezeteknek</t>
  </si>
  <si>
    <t xml:space="preserve">       2.1.2. Egyházaknak</t>
  </si>
  <si>
    <t xml:space="preserve">       2.1.3. Háztartásoknak </t>
  </si>
  <si>
    <t xml:space="preserve">    2.2. Felújítási célú átadott pénzeszköz </t>
  </si>
  <si>
    <t xml:space="preserve">       2.2.1. Non-profit szerveknek átadás</t>
  </si>
  <si>
    <t xml:space="preserve">       2.2.2. Egyházaknak</t>
  </si>
  <si>
    <t xml:space="preserve">       2.2.3. Háztartásoknak </t>
  </si>
  <si>
    <t>Átadott pénzeszközök összesen</t>
  </si>
  <si>
    <r>
      <t xml:space="preserve">    </t>
    </r>
    <r>
      <rPr>
        <b/>
        <sz val="10"/>
        <rFont val="Times New Roman"/>
        <family val="1"/>
      </rPr>
      <t xml:space="preserve">   1.4. Vállalkozásoknak </t>
    </r>
  </si>
  <si>
    <r>
      <t xml:space="preserve">    </t>
    </r>
    <r>
      <rPr>
        <b/>
        <sz val="10"/>
        <rFont val="Times New Roman"/>
        <family val="1"/>
      </rPr>
      <t xml:space="preserve">   1.5.  EU költségvetésnek </t>
    </r>
  </si>
  <si>
    <r>
      <t xml:space="preserve">    </t>
    </r>
    <r>
      <rPr>
        <b/>
        <sz val="10"/>
        <rFont val="Times New Roman"/>
        <family val="1"/>
      </rPr>
      <t xml:space="preserve">   1.6.  Egyéb külföldinek </t>
    </r>
  </si>
  <si>
    <r>
      <t xml:space="preserve">    </t>
    </r>
    <r>
      <rPr>
        <b/>
        <sz val="10"/>
        <rFont val="Times New Roman"/>
        <family val="1"/>
      </rPr>
      <t xml:space="preserve">   2.1.4.  Vállalkozásoknak </t>
    </r>
  </si>
  <si>
    <r>
      <t xml:space="preserve">    </t>
    </r>
    <r>
      <rPr>
        <b/>
        <sz val="10"/>
        <rFont val="Times New Roman"/>
        <family val="1"/>
      </rPr>
      <t xml:space="preserve">   2.1.5.  EU költségvetésnek </t>
    </r>
  </si>
  <si>
    <r>
      <t xml:space="preserve">    </t>
    </r>
    <r>
      <rPr>
        <b/>
        <sz val="10"/>
        <rFont val="Times New Roman"/>
        <family val="1"/>
      </rPr>
      <t xml:space="preserve">   2.1.6.  Egyéb külföldinek </t>
    </r>
  </si>
  <si>
    <r>
      <t xml:space="preserve">    </t>
    </r>
    <r>
      <rPr>
        <b/>
        <sz val="10"/>
        <rFont val="Times New Roman"/>
        <family val="1"/>
      </rPr>
      <t xml:space="preserve">   2.2.4.  Vállalkozásoknak </t>
    </r>
  </si>
  <si>
    <r>
      <t xml:space="preserve">    </t>
    </r>
    <r>
      <rPr>
        <b/>
        <sz val="10"/>
        <rFont val="Times New Roman"/>
        <family val="1"/>
      </rPr>
      <t xml:space="preserve">   2.2.5.  EU költségvetésnek </t>
    </r>
  </si>
  <si>
    <r>
      <t xml:space="preserve">    </t>
    </r>
    <r>
      <rPr>
        <b/>
        <sz val="10"/>
        <rFont val="Times New Roman"/>
        <family val="1"/>
      </rPr>
      <t xml:space="preserve">   2.2.6.  Egyéb külföldinek </t>
    </r>
  </si>
  <si>
    <r>
      <t xml:space="preserve">    </t>
    </r>
    <r>
      <rPr>
        <b/>
        <sz val="10"/>
        <rFont val="Times New Roman"/>
        <family val="1"/>
      </rPr>
      <t xml:space="preserve">   2.2.7.  Egyéb vállalkozásoknak átadás</t>
    </r>
  </si>
  <si>
    <t>2015. évi kötelezettség</t>
  </si>
  <si>
    <t>Felhalmozási és tőke jellegű bevételek</t>
  </si>
  <si>
    <t>Működési és felhalmozási célú támogatás ÁH-n  belülről</t>
  </si>
  <si>
    <t>Működési és felhalmozási célú átvett pénzeszköz ÁH-n kívülről</t>
  </si>
  <si>
    <t>Irányító szervtől kapott támogatás/Önkormányzati támogatás</t>
  </si>
  <si>
    <t>Előző évi pénzmaradvány igénybevétele</t>
  </si>
  <si>
    <t>Személyi juttatások</t>
  </si>
  <si>
    <t xml:space="preserve">Munkaadókat terhelő járulékok és szociális hozzájárulási adó </t>
  </si>
  <si>
    <t xml:space="preserve">Dologi kiadások </t>
  </si>
  <si>
    <t>Működési és felhalmozási célú támogatási kiadások ÁH-n belülre</t>
  </si>
  <si>
    <t>Működési és felhalmozási célú átadott pénzeszköz ÁH-n kívülre</t>
  </si>
  <si>
    <t>Felhalmozási kiadások, pénzügyi befektetések</t>
  </si>
  <si>
    <t>Kölcsönök, hitelek, törlesztése nyútása</t>
  </si>
  <si>
    <t>Pénzforgalom nélküli kiadások</t>
  </si>
  <si>
    <t xml:space="preserve">Működési bevételek </t>
  </si>
  <si>
    <t>Nemzetiségi Önkormányzat költségvetési bevételei összesen:</t>
  </si>
  <si>
    <t>Nemzetiségi Önkormányzat költségvetési kiadásai összesen:</t>
  </si>
  <si>
    <t xml:space="preserve">      1.1. Központi költségvetési szervnek</t>
  </si>
  <si>
    <t xml:space="preserve">       1.3. Háztartásoknak</t>
  </si>
  <si>
    <t xml:space="preserve">       1.7. Működési célú garancia- és kezességvállalásból származó kifizetés ÁH-n kívülre</t>
  </si>
  <si>
    <t xml:space="preserve">       1.2. Egyházaknak (felosztandó)</t>
  </si>
  <si>
    <t xml:space="preserve">     2.1.1. Központi költségvetési szervnek</t>
  </si>
  <si>
    <t xml:space="preserve">    1.8. Előző évi pénzmaradvány (alulfinanszírozás) átadása felügyelet alá tartozó intézmények</t>
  </si>
  <si>
    <t>ÖNKORMÁNYZAT BEVÉTELI ÖSSZESÍTŐ</t>
  </si>
  <si>
    <t>2013. évi terv adatok</t>
  </si>
  <si>
    <t>2012. várható adatok</t>
  </si>
  <si>
    <t>2011. évi tény adatok</t>
  </si>
  <si>
    <t xml:space="preserve">  1. Működési bevételek</t>
  </si>
  <si>
    <t xml:space="preserve">  2. Önkormányzat sajátos működési bevételei</t>
  </si>
  <si>
    <t xml:space="preserve">  3. Működési támogatások</t>
  </si>
  <si>
    <t xml:space="preserve">  4. Egyéb működési bevételek</t>
  </si>
  <si>
    <t xml:space="preserve">    4.1. Működési célú támogatás ÁH-n belülről</t>
  </si>
  <si>
    <t xml:space="preserve">    4.2. Működési célú átvett pénzeszköz ÁH-n kívülről</t>
  </si>
  <si>
    <t xml:space="preserve">  5. Előző évi működési célú előirányzat-maradvány, pénzmaradvány, valamint vállalkozási maradvány alaptevékenység ellátásra történő igénybevétele</t>
  </si>
  <si>
    <t>6. Működési célú finanszírozási bevétel</t>
  </si>
  <si>
    <t>II. Felhalmozási bevételek</t>
  </si>
  <si>
    <t xml:space="preserve">  3.1. Felhalmozási célú támogatás ÁH-n belülről</t>
  </si>
  <si>
    <t xml:space="preserve">  3.2. Felhalmozási célú átvett pénzeszköz ÁH-n kívülről</t>
  </si>
  <si>
    <t xml:space="preserve">  3.3.  Támogatási kölcsönök visszatérülése ÁH-n kívülről</t>
  </si>
  <si>
    <t>KÖLTSÉGVETÉSI BEVÉTELEK ÖSSZESEN:</t>
  </si>
  <si>
    <t>ÖNKORMÁNYZAT KIADÁS ÖSSZESÍTŐ</t>
  </si>
  <si>
    <t>Kiadási jogcímek</t>
  </si>
  <si>
    <t xml:space="preserve">2. Munkaadókat terhelő járulékok és szociális hozzájárulási adó </t>
  </si>
  <si>
    <t xml:space="preserve">  5.1. Irányító szerv alá tartozó ktv-i szervek támogatása</t>
  </si>
  <si>
    <t xml:space="preserve">  5.2. Működési célú támogatási kiadások ÁH-n belülre</t>
  </si>
  <si>
    <t xml:space="preserve">  5.3. Működési célú átadott pénzeszköz ÁH-n kívülre</t>
  </si>
  <si>
    <t xml:space="preserve">  5.4. Társadalom-, szociálpolitikai és egyéb juttatás, támogatás</t>
  </si>
  <si>
    <t xml:space="preserve">  5.5. Támogatási kölcsönök nyújtása, törlesztése</t>
  </si>
  <si>
    <t xml:space="preserve">  5.6. Céltartalékok és általános tartalék</t>
  </si>
  <si>
    <t xml:space="preserve">  5.7. Működési célú finanszírozási kiadás</t>
  </si>
  <si>
    <t>1. Beruházás</t>
  </si>
  <si>
    <t>2. Felújítás</t>
  </si>
  <si>
    <t xml:space="preserve">  3.1. Irányító szerv alá tartozó ktv-i szervek támogatása</t>
  </si>
  <si>
    <t xml:space="preserve">  3.2. Felhalmozási célú támogatási kiadások ÁH-n belülre</t>
  </si>
  <si>
    <t xml:space="preserve">  3.3. Felhalmozási célú átadott pénzeszköz ÁH-n kívülre</t>
  </si>
  <si>
    <t xml:space="preserve">  3.5. Céltartalékok</t>
  </si>
  <si>
    <t xml:space="preserve">  3.6. Felhalmozási célú finanszírozási kiadás:</t>
  </si>
  <si>
    <t>KIADÁSOK ÖSSZESEN:</t>
  </si>
  <si>
    <t>2013. évi eredeti előirányzat</t>
  </si>
  <si>
    <t>Össz.</t>
  </si>
  <si>
    <t>Kül.</t>
  </si>
  <si>
    <t>Javasolt módosítás</t>
  </si>
  <si>
    <t>2013. máj. ..i előir.</t>
  </si>
  <si>
    <t>Pesterzsébeti Örmény Nemzetiségi Önkormányzat adósságot keletkeztető ügyletekből és kezességvállalásokból fennálló kötelezettségei</t>
  </si>
  <si>
    <t>Pesterzsébeti Örmény Nemzetiségi Önkormányzat saját bevételeinek részletezése az adósságot keletkeztető ügyletből származó tárgyévi fizetési kötelezettség megállapításához</t>
  </si>
  <si>
    <t>Pesterzsébeti Örmény Nemzetiségi Önkormányzat 2013. évi adósságot keletkeztető fejlesztési céljai</t>
  </si>
  <si>
    <t>2013. júni. ..i előir.</t>
  </si>
  <si>
    <t>Módosítás száma</t>
  </si>
  <si>
    <t>Módosító</t>
  </si>
  <si>
    <t>Hatáskör</t>
  </si>
  <si>
    <t>Mell.</t>
  </si>
  <si>
    <t>Feladat</t>
  </si>
  <si>
    <t>Költségvetési sor neve</t>
  </si>
  <si>
    <t>Osztályos tábla sor megnevezése</t>
  </si>
  <si>
    <t>Tartozik</t>
  </si>
  <si>
    <t>Követel</t>
  </si>
  <si>
    <t>Részletező</t>
  </si>
  <si>
    <t>ÁFA</t>
  </si>
  <si>
    <t>Megjegyzés</t>
  </si>
  <si>
    <t>I.</t>
  </si>
  <si>
    <t>ELŐIRÁNYZAT MÓDOSÍTÁS</t>
  </si>
  <si>
    <t>I/1.</t>
  </si>
  <si>
    <t>Kamatbevétel</t>
  </si>
  <si>
    <t>Országgyűlési</t>
  </si>
  <si>
    <t>1.</t>
  </si>
  <si>
    <t>Kötelező</t>
  </si>
  <si>
    <t>1</t>
  </si>
  <si>
    <t xml:space="preserve"> Dologi kiadások</t>
  </si>
  <si>
    <t>II.</t>
  </si>
  <si>
    <t>ELŐIRÁNYZAT - ÁTCSOPORTOSÍTÁS</t>
  </si>
  <si>
    <t>I/2.</t>
  </si>
  <si>
    <t>Munkaadókat terhelő járulékok és szoc. Hozzáj. adó</t>
  </si>
  <si>
    <t>Egészségügyi hozzájáulási adó kiadás</t>
  </si>
  <si>
    <t>Dologi kiadások</t>
  </si>
  <si>
    <t>Egyéb üzemeltetés</t>
  </si>
  <si>
    <t>Dologi kiadások áfája</t>
  </si>
  <si>
    <t>2013. júni. 26-ai előir.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</si>
</sst>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"/>
    <numFmt numFmtId="171" formatCode="0.00000000"/>
    <numFmt numFmtId="172" formatCode="0.000000000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\ _F_t_-;\-* #,##0.000\ _F_t_-;_-* &quot;-&quot;??\ _F_t_-;_-@_-"/>
    <numFmt numFmtId="176" formatCode="m\.\ d\."/>
    <numFmt numFmtId="177" formatCode="#,##0.0"/>
    <numFmt numFmtId="178" formatCode="&quot;Tartozik&quot;\ #,##0"/>
    <numFmt numFmtId="179" formatCode="General&quot;.&quot;"/>
    <numFmt numFmtId="180" formatCode="General&quot;. mell.&quot;"/>
    <numFmt numFmtId="181" formatCode="&quot;Előző+mód.-aktuális mód. eltérés van? &quot;General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0.00&quot;%&quot;"/>
    <numFmt numFmtId="186" formatCode="0.0&quot;%&quot;"/>
    <numFmt numFmtId="187" formatCode="#,##0.000"/>
    <numFmt numFmtId="188" formatCode="#,##0.0000"/>
    <numFmt numFmtId="189" formatCode="@&quot;.&quot;"/>
    <numFmt numFmtId="190" formatCode="_-* #,##0.0000\ _F_t_-;\-* #,##0.0000\ _F_t_-;_-* &quot;-&quot;??\ _F_t_-;_-@_-"/>
    <numFmt numFmtId="191" formatCode="[$-40E]yyyy\.\ mmmm\ d\."/>
    <numFmt numFmtId="192" formatCode="#,##0.00_ ;\-#,##0.00\ "/>
    <numFmt numFmtId="193" formatCode="#,##0.000_ ;\-#,##0.000\ "/>
    <numFmt numFmtId="194" formatCode="#,##0.0_ ;\-#,##0.0\ "/>
    <numFmt numFmtId="195" formatCode="#,##0_ ;\-#,##0\ "/>
    <numFmt numFmtId="196" formatCode="General_)"/>
    <numFmt numFmtId="197" formatCode="#,##0_ ;[Red]\-#,##0\ "/>
    <numFmt numFmtId="198" formatCode="#,##0;[Red]\-#,##0;;\ "/>
    <numFmt numFmtId="199" formatCode="#,##0,;[Red]\-#,##0;;\ "/>
    <numFmt numFmtId="200" formatCode="_-* #,##0.0\ _F_t_-;\-* #,##0.0\ _F_t_-;_-* &quot;-&quot;?\ _F_t_-;_-@_-"/>
    <numFmt numFmtId="201" formatCode="#,##0\ &quot;Ft&quot;"/>
    <numFmt numFmtId="202" formatCode="#,##0.0_ ;[Red]\-#,##0.0\ 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 CE"/>
      <family val="1"/>
    </font>
    <font>
      <i/>
      <sz val="10"/>
      <name val="Times New Roman CE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name val="MS Sans Serif"/>
      <family val="2"/>
    </font>
    <font>
      <sz val="11"/>
      <name val="MS Sans Serif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4" borderId="7" applyNumberFormat="0" applyFont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9" fillId="6" borderId="0" applyNumberFormat="0" applyBorder="0" applyAlignment="0" applyProtection="0"/>
    <xf numFmtId="0" fontId="30" fillId="16" borderId="8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6" borderId="1" applyNumberFormat="0" applyAlignment="0" applyProtection="0"/>
    <xf numFmtId="9" fontId="0" fillId="0" borderId="0" applyFont="0" applyFill="0" applyBorder="0" applyAlignment="0" applyProtection="0"/>
  </cellStyleXfs>
  <cellXfs count="751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174" fontId="7" fillId="0" borderId="10" xfId="4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3" fontId="8" fillId="0" borderId="19" xfId="0" applyNumberFormat="1" applyFont="1" applyBorder="1" applyAlignment="1">
      <alignment/>
    </xf>
    <xf numFmtId="0" fontId="8" fillId="0" borderId="20" xfId="0" applyFont="1" applyBorder="1" applyAlignment="1">
      <alignment horizontal="left" vertical="center"/>
    </xf>
    <xf numFmtId="3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3" fontId="7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 wrapText="1"/>
    </xf>
    <xf numFmtId="3" fontId="8" fillId="0" borderId="21" xfId="0" applyNumberFormat="1" applyFont="1" applyBorder="1" applyAlignment="1">
      <alignment wrapText="1"/>
    </xf>
    <xf numFmtId="3" fontId="7" fillId="0" borderId="2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7" fillId="0" borderId="23" xfId="56" applyFont="1" applyBorder="1">
      <alignment/>
      <protection/>
    </xf>
    <xf numFmtId="3" fontId="7" fillId="0" borderId="10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/>
    </xf>
    <xf numFmtId="3" fontId="8" fillId="0" borderId="24" xfId="0" applyNumberFormat="1" applyFont="1" applyBorder="1" applyAlignment="1">
      <alignment horizontal="left" wrapText="1"/>
    </xf>
    <xf numFmtId="0" fontId="8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6" xfId="56" applyFont="1" applyBorder="1" applyAlignment="1">
      <alignment vertical="center" wrapText="1"/>
      <protection/>
    </xf>
    <xf numFmtId="0" fontId="8" fillId="0" borderId="25" xfId="56" applyFont="1" applyBorder="1" applyAlignment="1">
      <alignment vertical="center" wrapText="1"/>
      <protection/>
    </xf>
    <xf numFmtId="0" fontId="11" fillId="0" borderId="16" xfId="56" applyFont="1" applyBorder="1" applyAlignment="1">
      <alignment vertical="center" wrapText="1"/>
      <protection/>
    </xf>
    <xf numFmtId="0" fontId="8" fillId="0" borderId="20" xfId="56" applyFont="1" applyBorder="1" applyAlignment="1">
      <alignment vertical="center" wrapText="1"/>
      <protection/>
    </xf>
    <xf numFmtId="0" fontId="8" fillId="0" borderId="0" xfId="0" applyFont="1" applyAlignment="1">
      <alignment/>
    </xf>
    <xf numFmtId="0" fontId="1" fillId="0" borderId="12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24" xfId="0" applyFont="1" applyBorder="1" applyAlignment="1">
      <alignment/>
    </xf>
    <xf numFmtId="3" fontId="8" fillId="0" borderId="4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3" xfId="0" applyFont="1" applyBorder="1" applyAlignment="1">
      <alignment/>
    </xf>
    <xf numFmtId="3" fontId="11" fillId="0" borderId="43" xfId="0" applyNumberFormat="1" applyFont="1" applyBorder="1" applyAlignment="1">
      <alignment/>
    </xf>
    <xf numFmtId="0" fontId="8" fillId="0" borderId="38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9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34" xfId="0" applyFill="1" applyBorder="1" applyAlignment="1">
      <alignment/>
    </xf>
    <xf numFmtId="0" fontId="1" fillId="0" borderId="32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61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57" xfId="0" applyFont="1" applyBorder="1" applyAlignment="1">
      <alignment/>
    </xf>
    <xf numFmtId="0" fontId="19" fillId="0" borderId="58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62" xfId="0" applyFont="1" applyBorder="1" applyAlignment="1">
      <alignment/>
    </xf>
    <xf numFmtId="0" fontId="19" fillId="0" borderId="63" xfId="0" applyFont="1" applyBorder="1" applyAlignment="1">
      <alignment/>
    </xf>
    <xf numFmtId="0" fontId="8" fillId="0" borderId="25" xfId="0" applyFont="1" applyBorder="1" applyAlignment="1">
      <alignment vertical="center" wrapText="1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7" fillId="0" borderId="15" xfId="40" applyNumberFormat="1" applyFont="1" applyBorder="1" applyAlignment="1">
      <alignment horizontal="center" vertical="center" wrapText="1"/>
    </xf>
    <xf numFmtId="174" fontId="7" fillId="0" borderId="32" xfId="4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5" fillId="0" borderId="3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7" fillId="0" borderId="64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3" fontId="7" fillId="0" borderId="65" xfId="0" applyNumberFormat="1" applyFont="1" applyBorder="1" applyAlignment="1">
      <alignment/>
    </xf>
    <xf numFmtId="0" fontId="10" fillId="0" borderId="0" xfId="0" applyFont="1" applyAlignment="1">
      <alignment/>
    </xf>
    <xf numFmtId="3" fontId="7" fillId="0" borderId="16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3" fontId="9" fillId="0" borderId="54" xfId="0" applyNumberFormat="1" applyFont="1" applyBorder="1" applyAlignment="1">
      <alignment/>
    </xf>
    <xf numFmtId="3" fontId="9" fillId="0" borderId="55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16" xfId="0" applyFont="1" applyBorder="1" applyAlignment="1">
      <alignment/>
    </xf>
    <xf numFmtId="3" fontId="11" fillId="0" borderId="20" xfId="0" applyNumberFormat="1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0" xfId="0" applyFont="1" applyAlignment="1">
      <alignment/>
    </xf>
    <xf numFmtId="0" fontId="11" fillId="0" borderId="16" xfId="56" applyFont="1" applyBorder="1" applyAlignment="1">
      <alignment vertical="center" wrapText="1"/>
      <protection/>
    </xf>
    <xf numFmtId="0" fontId="10" fillId="0" borderId="66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10" fillId="0" borderId="64" xfId="0" applyFont="1" applyBorder="1" applyAlignment="1">
      <alignment/>
    </xf>
    <xf numFmtId="0" fontId="10" fillId="0" borderId="62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/>
    </xf>
    <xf numFmtId="3" fontId="7" fillId="0" borderId="53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0" fontId="9" fillId="0" borderId="53" xfId="0" applyFont="1" applyBorder="1" applyAlignment="1">
      <alignment/>
    </xf>
    <xf numFmtId="0" fontId="10" fillId="0" borderId="25" xfId="0" applyFont="1" applyBorder="1" applyAlignment="1">
      <alignment wrapText="1"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3" fontId="7" fillId="0" borderId="12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174" fontId="7" fillId="0" borderId="33" xfId="4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vertical="center"/>
    </xf>
    <xf numFmtId="3" fontId="12" fillId="0" borderId="67" xfId="0" applyNumberFormat="1" applyFont="1" applyBorder="1" applyAlignment="1">
      <alignment vertical="center"/>
    </xf>
    <xf numFmtId="3" fontId="12" fillId="0" borderId="68" xfId="0" applyNumberFormat="1" applyFont="1" applyBorder="1" applyAlignment="1">
      <alignment vertical="center" wrapText="1"/>
    </xf>
    <xf numFmtId="3" fontId="7" fillId="0" borderId="64" xfId="0" applyNumberFormat="1" applyFont="1" applyBorder="1" applyAlignment="1">
      <alignment/>
    </xf>
    <xf numFmtId="3" fontId="7" fillId="0" borderId="53" xfId="0" applyNumberFormat="1" applyFont="1" applyBorder="1" applyAlignment="1">
      <alignment wrapText="1"/>
    </xf>
    <xf numFmtId="3" fontId="7" fillId="0" borderId="54" xfId="0" applyNumberFormat="1" applyFont="1" applyBorder="1" applyAlignment="1">
      <alignment wrapText="1"/>
    </xf>
    <xf numFmtId="0" fontId="7" fillId="0" borderId="65" xfId="0" applyFont="1" applyBorder="1" applyAlignment="1">
      <alignment vertical="center" wrapText="1"/>
    </xf>
    <xf numFmtId="3" fontId="7" fillId="0" borderId="69" xfId="0" applyNumberFormat="1" applyFont="1" applyBorder="1" applyAlignment="1">
      <alignment vertical="center" wrapText="1"/>
    </xf>
    <xf numFmtId="0" fontId="7" fillId="0" borderId="16" xfId="0" applyFont="1" applyBorder="1" applyAlignment="1">
      <alignment wrapText="1"/>
    </xf>
    <xf numFmtId="0" fontId="7" fillId="0" borderId="54" xfId="0" applyFont="1" applyBorder="1" applyAlignment="1">
      <alignment vertical="center" wrapText="1"/>
    </xf>
    <xf numFmtId="3" fontId="7" fillId="0" borderId="55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/>
    </xf>
    <xf numFmtId="0" fontId="12" fillId="0" borderId="54" xfId="0" applyFont="1" applyBorder="1" applyAlignment="1">
      <alignment vertical="center" wrapText="1"/>
    </xf>
    <xf numFmtId="3" fontId="11" fillId="0" borderId="16" xfId="0" applyNumberFormat="1" applyFont="1" applyBorder="1" applyAlignment="1">
      <alignment/>
    </xf>
    <xf numFmtId="0" fontId="12" fillId="0" borderId="54" xfId="0" applyFont="1" applyBorder="1" applyAlignment="1">
      <alignment vertical="center" wrapText="1"/>
    </xf>
    <xf numFmtId="3" fontId="11" fillId="0" borderId="55" xfId="0" applyNumberFormat="1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197" fontId="16" fillId="0" borderId="16" xfId="58" applyNumberFormat="1" applyFont="1" applyFill="1" applyBorder="1" applyAlignment="1">
      <alignment horizontal="left" vertical="center" wrapText="1"/>
      <protection/>
    </xf>
    <xf numFmtId="3" fontId="11" fillId="0" borderId="70" xfId="0" applyNumberFormat="1" applyFont="1" applyBorder="1" applyAlignment="1">
      <alignment wrapText="1"/>
    </xf>
    <xf numFmtId="3" fontId="11" fillId="0" borderId="63" xfId="0" applyNumberFormat="1" applyFont="1" applyBorder="1" applyAlignment="1">
      <alignment wrapText="1"/>
    </xf>
    <xf numFmtId="3" fontId="11" fillId="0" borderId="71" xfId="0" applyNumberFormat="1" applyFont="1" applyBorder="1" applyAlignment="1">
      <alignment wrapText="1"/>
    </xf>
    <xf numFmtId="0" fontId="11" fillId="0" borderId="66" xfId="0" applyFont="1" applyBorder="1" applyAlignment="1">
      <alignment wrapText="1"/>
    </xf>
    <xf numFmtId="3" fontId="11" fillId="0" borderId="63" xfId="0" applyNumberFormat="1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 wrapText="1"/>
    </xf>
    <xf numFmtId="3" fontId="7" fillId="0" borderId="73" xfId="0" applyNumberFormat="1" applyFont="1" applyBorder="1" applyAlignment="1">
      <alignment vertical="center" wrapText="1"/>
    </xf>
    <xf numFmtId="3" fontId="11" fillId="0" borderId="16" xfId="0" applyNumberFormat="1" applyFont="1" applyBorder="1" applyAlignment="1">
      <alignment/>
    </xf>
    <xf numFmtId="3" fontId="11" fillId="0" borderId="16" xfId="0" applyNumberFormat="1" applyFont="1" applyBorder="1" applyAlignment="1">
      <alignment wrapText="1"/>
    </xf>
    <xf numFmtId="3" fontId="11" fillId="0" borderId="54" xfId="0" applyNumberFormat="1" applyFont="1" applyBorder="1" applyAlignment="1">
      <alignment wrapText="1"/>
    </xf>
    <xf numFmtId="3" fontId="11" fillId="0" borderId="54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1" fillId="0" borderId="55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0" fontId="9" fillId="0" borderId="62" xfId="0" applyFont="1" applyBorder="1" applyAlignment="1">
      <alignment/>
    </xf>
    <xf numFmtId="0" fontId="8" fillId="0" borderId="0" xfId="0" applyFont="1" applyAlignment="1">
      <alignment horizontal="center"/>
    </xf>
    <xf numFmtId="0" fontId="14" fillId="0" borderId="16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25" xfId="0" applyFont="1" applyBorder="1" applyAlignment="1">
      <alignment/>
    </xf>
    <xf numFmtId="3" fontId="14" fillId="0" borderId="31" xfId="0" applyNumberFormat="1" applyFont="1" applyBorder="1" applyAlignment="1">
      <alignment/>
    </xf>
    <xf numFmtId="3" fontId="13" fillId="0" borderId="10" xfId="40" applyNumberFormat="1" applyFont="1" applyBorder="1" applyAlignment="1">
      <alignment horizontal="right"/>
    </xf>
    <xf numFmtId="3" fontId="14" fillId="0" borderId="35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14" fillId="0" borderId="16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35" xfId="0" applyFont="1" applyBorder="1" applyAlignment="1">
      <alignment/>
    </xf>
    <xf numFmtId="3" fontId="13" fillId="0" borderId="3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74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174" fontId="7" fillId="0" borderId="75" xfId="40" applyNumberFormat="1" applyFont="1" applyBorder="1" applyAlignment="1">
      <alignment horizontal="center" vertical="center" wrapText="1"/>
    </xf>
    <xf numFmtId="177" fontId="8" fillId="0" borderId="47" xfId="0" applyNumberFormat="1" applyFont="1" applyBorder="1" applyAlignment="1">
      <alignment/>
    </xf>
    <xf numFmtId="177" fontId="8" fillId="0" borderId="48" xfId="0" applyNumberFormat="1" applyFont="1" applyBorder="1" applyAlignment="1">
      <alignment/>
    </xf>
    <xf numFmtId="177" fontId="8" fillId="0" borderId="49" xfId="0" applyNumberFormat="1" applyFont="1" applyBorder="1" applyAlignment="1">
      <alignment/>
    </xf>
    <xf numFmtId="177" fontId="8" fillId="0" borderId="76" xfId="0" applyNumberFormat="1" applyFont="1" applyBorder="1" applyAlignment="1">
      <alignment/>
    </xf>
    <xf numFmtId="177" fontId="8" fillId="0" borderId="77" xfId="0" applyNumberFormat="1" applyFont="1" applyBorder="1" applyAlignment="1">
      <alignment/>
    </xf>
    <xf numFmtId="177" fontId="8" fillId="0" borderId="78" xfId="0" applyNumberFormat="1" applyFont="1" applyBorder="1" applyAlignment="1">
      <alignment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77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3" fontId="11" fillId="0" borderId="62" xfId="0" applyNumberFormat="1" applyFont="1" applyBorder="1" applyAlignment="1">
      <alignment/>
    </xf>
    <xf numFmtId="3" fontId="11" fillId="0" borderId="65" xfId="0" applyNumberFormat="1" applyFont="1" applyBorder="1" applyAlignment="1">
      <alignment/>
    </xf>
    <xf numFmtId="3" fontId="11" fillId="0" borderId="69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1" fillId="0" borderId="55" xfId="0" applyNumberFormat="1" applyFont="1" applyBorder="1" applyAlignment="1">
      <alignment/>
    </xf>
    <xf numFmtId="3" fontId="11" fillId="0" borderId="63" xfId="0" applyNumberFormat="1" applyFont="1" applyBorder="1" applyAlignment="1">
      <alignment horizontal="right" vertical="center" wrapText="1"/>
    </xf>
    <xf numFmtId="3" fontId="11" fillId="0" borderId="71" xfId="0" applyNumberFormat="1" applyFont="1" applyBorder="1" applyAlignment="1">
      <alignment horizontal="right" vertical="center" wrapText="1"/>
    </xf>
    <xf numFmtId="3" fontId="11" fillId="0" borderId="72" xfId="0" applyNumberFormat="1" applyFont="1" applyBorder="1" applyAlignment="1">
      <alignment horizontal="right" vertical="center" wrapText="1"/>
    </xf>
    <xf numFmtId="3" fontId="7" fillId="0" borderId="76" xfId="0" applyNumberFormat="1" applyFont="1" applyBorder="1" applyAlignment="1">
      <alignment/>
    </xf>
    <xf numFmtId="3" fontId="7" fillId="0" borderId="77" xfId="0" applyNumberFormat="1" applyFont="1" applyBorder="1" applyAlignment="1">
      <alignment/>
    </xf>
    <xf numFmtId="3" fontId="7" fillId="0" borderId="78" xfId="0" applyNumberFormat="1" applyFont="1" applyBorder="1" applyAlignment="1">
      <alignment/>
    </xf>
    <xf numFmtId="3" fontId="11" fillId="0" borderId="62" xfId="0" applyNumberFormat="1" applyFont="1" applyBorder="1" applyAlignment="1">
      <alignment/>
    </xf>
    <xf numFmtId="3" fontId="11" fillId="0" borderId="65" xfId="0" applyNumberFormat="1" applyFont="1" applyBorder="1" applyAlignment="1">
      <alignment/>
    </xf>
    <xf numFmtId="3" fontId="11" fillId="0" borderId="69" xfId="0" applyNumberFormat="1" applyFont="1" applyBorder="1" applyAlignment="1">
      <alignment/>
    </xf>
    <xf numFmtId="177" fontId="8" fillId="0" borderId="53" xfId="0" applyNumberFormat="1" applyFont="1" applyBorder="1" applyAlignment="1">
      <alignment/>
    </xf>
    <xf numFmtId="177" fontId="8" fillId="0" borderId="54" xfId="0" applyNumberFormat="1" applyFont="1" applyBorder="1" applyAlignment="1">
      <alignment/>
    </xf>
    <xf numFmtId="177" fontId="8" fillId="0" borderId="55" xfId="0" applyNumberFormat="1" applyFont="1" applyBorder="1" applyAlignment="1">
      <alignment/>
    </xf>
    <xf numFmtId="3" fontId="11" fillId="0" borderId="63" xfId="0" applyNumberFormat="1" applyFont="1" applyBorder="1" applyAlignment="1">
      <alignment/>
    </xf>
    <xf numFmtId="3" fontId="11" fillId="0" borderId="71" xfId="0" applyNumberFormat="1" applyFont="1" applyBorder="1" applyAlignment="1">
      <alignment/>
    </xf>
    <xf numFmtId="3" fontId="11" fillId="0" borderId="72" xfId="0" applyNumberFormat="1" applyFont="1" applyBorder="1" applyAlignment="1">
      <alignment/>
    </xf>
    <xf numFmtId="177" fontId="8" fillId="0" borderId="79" xfId="0" applyNumberFormat="1" applyFont="1" applyBorder="1" applyAlignment="1">
      <alignment/>
    </xf>
    <xf numFmtId="177" fontId="8" fillId="0" borderId="80" xfId="0" applyNumberFormat="1" applyFont="1" applyBorder="1" applyAlignment="1">
      <alignment/>
    </xf>
    <xf numFmtId="177" fontId="8" fillId="0" borderId="81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49" xfId="0" applyNumberFormat="1" applyFont="1" applyBorder="1" applyAlignment="1">
      <alignment horizontal="right" vertical="center" wrapText="1"/>
    </xf>
    <xf numFmtId="3" fontId="11" fillId="0" borderId="62" xfId="0" applyNumberFormat="1" applyFont="1" applyBorder="1" applyAlignment="1">
      <alignment horizontal="right" vertical="center" wrapText="1"/>
    </xf>
    <xf numFmtId="3" fontId="11" fillId="0" borderId="65" xfId="0" applyNumberFormat="1" applyFont="1" applyBorder="1" applyAlignment="1">
      <alignment horizontal="right" vertical="center" wrapText="1"/>
    </xf>
    <xf numFmtId="3" fontId="11" fillId="0" borderId="69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horizontal="right" vertical="center" wrapText="1"/>
    </xf>
    <xf numFmtId="3" fontId="11" fillId="0" borderId="54" xfId="0" applyNumberFormat="1" applyFont="1" applyBorder="1" applyAlignment="1">
      <alignment horizontal="right" vertical="center" wrapText="1"/>
    </xf>
    <xf numFmtId="3" fontId="11" fillId="0" borderId="55" xfId="0" applyNumberFormat="1" applyFont="1" applyBorder="1" applyAlignment="1">
      <alignment horizontal="right" vertical="center" wrapText="1"/>
    </xf>
    <xf numFmtId="3" fontId="7" fillId="0" borderId="79" xfId="0" applyNumberFormat="1" applyFont="1" applyBorder="1" applyAlignment="1">
      <alignment/>
    </xf>
    <xf numFmtId="3" fontId="7" fillId="0" borderId="80" xfId="0" applyNumberFormat="1" applyFont="1" applyBorder="1" applyAlignment="1">
      <alignment/>
    </xf>
    <xf numFmtId="3" fontId="7" fillId="0" borderId="81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15" xfId="40" applyNumberFormat="1" applyFont="1" applyBorder="1" applyAlignment="1">
      <alignment horizontal="right"/>
    </xf>
    <xf numFmtId="3" fontId="7" fillId="0" borderId="32" xfId="40" applyNumberFormat="1" applyFont="1" applyBorder="1" applyAlignment="1">
      <alignment horizontal="right"/>
    </xf>
    <xf numFmtId="3" fontId="7" fillId="0" borderId="33" xfId="40" applyNumberFormat="1" applyFont="1" applyBorder="1" applyAlignment="1">
      <alignment horizontal="right"/>
    </xf>
    <xf numFmtId="3" fontId="8" fillId="0" borderId="82" xfId="0" applyNumberFormat="1" applyFont="1" applyFill="1" applyBorder="1" applyAlignment="1">
      <alignment/>
    </xf>
    <xf numFmtId="3" fontId="8" fillId="0" borderId="83" xfId="0" applyNumberFormat="1" applyFont="1" applyFill="1" applyBorder="1" applyAlignment="1">
      <alignment/>
    </xf>
    <xf numFmtId="3" fontId="8" fillId="0" borderId="84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/>
    </xf>
    <xf numFmtId="177" fontId="8" fillId="0" borderId="32" xfId="0" applyNumberFormat="1" applyFont="1" applyBorder="1" applyAlignment="1">
      <alignment/>
    </xf>
    <xf numFmtId="177" fontId="8" fillId="0" borderId="33" xfId="0" applyNumberFormat="1" applyFont="1" applyBorder="1" applyAlignment="1">
      <alignment/>
    </xf>
    <xf numFmtId="177" fontId="11" fillId="0" borderId="53" xfId="0" applyNumberFormat="1" applyFont="1" applyBorder="1" applyAlignment="1">
      <alignment horizontal="right"/>
    </xf>
    <xf numFmtId="177" fontId="11" fillId="0" borderId="54" xfId="0" applyNumberFormat="1" applyFont="1" applyBorder="1" applyAlignment="1">
      <alignment horizontal="right"/>
    </xf>
    <xf numFmtId="177" fontId="11" fillId="0" borderId="55" xfId="0" applyNumberFormat="1" applyFont="1" applyBorder="1" applyAlignment="1">
      <alignment horizontal="right"/>
    </xf>
    <xf numFmtId="3" fontId="7" fillId="0" borderId="76" xfId="0" applyNumberFormat="1" applyFont="1" applyBorder="1" applyAlignment="1">
      <alignment horizontal="right"/>
    </xf>
    <xf numFmtId="3" fontId="7" fillId="0" borderId="77" xfId="0" applyNumberFormat="1" applyFont="1" applyBorder="1" applyAlignment="1">
      <alignment horizontal="right"/>
    </xf>
    <xf numFmtId="3" fontId="7" fillId="0" borderId="78" xfId="0" applyNumberFormat="1" applyFont="1" applyBorder="1" applyAlignment="1">
      <alignment horizontal="right"/>
    </xf>
    <xf numFmtId="3" fontId="11" fillId="0" borderId="63" xfId="0" applyNumberFormat="1" applyFont="1" applyBorder="1" applyAlignment="1">
      <alignment horizontal="right"/>
    </xf>
    <xf numFmtId="3" fontId="11" fillId="0" borderId="71" xfId="0" applyNumberFormat="1" applyFont="1" applyBorder="1" applyAlignment="1">
      <alignment horizontal="right"/>
    </xf>
    <xf numFmtId="3" fontId="11" fillId="0" borderId="72" xfId="0" applyNumberFormat="1" applyFont="1" applyBorder="1" applyAlignment="1">
      <alignment horizontal="right"/>
    </xf>
    <xf numFmtId="177" fontId="7" fillId="0" borderId="76" xfId="0" applyNumberFormat="1" applyFont="1" applyBorder="1" applyAlignment="1">
      <alignment horizontal="right"/>
    </xf>
    <xf numFmtId="177" fontId="7" fillId="0" borderId="77" xfId="0" applyNumberFormat="1" applyFont="1" applyBorder="1" applyAlignment="1">
      <alignment horizontal="right"/>
    </xf>
    <xf numFmtId="177" fontId="7" fillId="0" borderId="78" xfId="0" applyNumberFormat="1" applyFont="1" applyBorder="1" applyAlignment="1">
      <alignment horizontal="right"/>
    </xf>
    <xf numFmtId="3" fontId="7" fillId="0" borderId="85" xfId="0" applyNumberFormat="1" applyFont="1" applyBorder="1" applyAlignment="1">
      <alignment horizontal="right"/>
    </xf>
    <xf numFmtId="3" fontId="7" fillId="0" borderId="86" xfId="0" applyNumberFormat="1" applyFont="1" applyBorder="1" applyAlignment="1">
      <alignment horizontal="right"/>
    </xf>
    <xf numFmtId="3" fontId="7" fillId="0" borderId="87" xfId="0" applyNumberFormat="1" applyFont="1" applyBorder="1" applyAlignment="1">
      <alignment horizontal="right"/>
    </xf>
    <xf numFmtId="3" fontId="8" fillId="0" borderId="88" xfId="0" applyNumberFormat="1" applyFont="1" applyBorder="1" applyAlignment="1">
      <alignment horizontal="right"/>
    </xf>
    <xf numFmtId="3" fontId="8" fillId="0" borderId="83" xfId="0" applyNumberFormat="1" applyFont="1" applyBorder="1" applyAlignment="1">
      <alignment horizontal="right"/>
    </xf>
    <xf numFmtId="3" fontId="8" fillId="0" borderId="84" xfId="0" applyNumberFormat="1" applyFont="1" applyBorder="1" applyAlignment="1">
      <alignment horizontal="right"/>
    </xf>
    <xf numFmtId="174" fontId="7" fillId="0" borderId="89" xfId="40" applyNumberFormat="1" applyFont="1" applyBorder="1" applyAlignment="1">
      <alignment horizontal="center" vertical="center" wrapText="1"/>
    </xf>
    <xf numFmtId="174" fontId="7" fillId="0" borderId="90" xfId="40" applyNumberFormat="1" applyFont="1" applyBorder="1" applyAlignment="1">
      <alignment horizontal="center" vertical="center" wrapText="1"/>
    </xf>
    <xf numFmtId="174" fontId="7" fillId="0" borderId="15" xfId="40" applyNumberFormat="1" applyFont="1" applyBorder="1" applyAlignment="1">
      <alignment horizontal="right" vertical="center" wrapText="1"/>
    </xf>
    <xf numFmtId="174" fontId="7" fillId="0" borderId="32" xfId="40" applyNumberFormat="1" applyFont="1" applyBorder="1" applyAlignment="1">
      <alignment horizontal="right" vertical="center" wrapText="1"/>
    </xf>
    <xf numFmtId="174" fontId="7" fillId="0" borderId="33" xfId="40" applyNumberFormat="1" applyFont="1" applyBorder="1" applyAlignment="1">
      <alignment horizontal="right" vertical="center" wrapText="1"/>
    </xf>
    <xf numFmtId="0" fontId="12" fillId="0" borderId="13" xfId="56" applyFont="1" applyBorder="1" applyAlignment="1">
      <alignment vertical="center" wrapText="1"/>
      <protection/>
    </xf>
    <xf numFmtId="174" fontId="12" fillId="0" borderId="82" xfId="40" applyNumberFormat="1" applyFont="1" applyBorder="1" applyAlignment="1">
      <alignment horizontal="right" vertical="center" wrapText="1"/>
    </xf>
    <xf numFmtId="174" fontId="12" fillId="0" borderId="67" xfId="40" applyNumberFormat="1" applyFont="1" applyBorder="1" applyAlignment="1">
      <alignment horizontal="right" vertical="center" wrapText="1"/>
    </xf>
    <xf numFmtId="174" fontId="12" fillId="0" borderId="68" xfId="40" applyNumberFormat="1" applyFont="1" applyBorder="1" applyAlignment="1">
      <alignment horizontal="right" vertical="center" wrapText="1"/>
    </xf>
    <xf numFmtId="0" fontId="11" fillId="0" borderId="91" xfId="0" applyFont="1" applyBorder="1" applyAlignment="1">
      <alignment vertical="center" wrapText="1"/>
    </xf>
    <xf numFmtId="174" fontId="11" fillId="0" borderId="62" xfId="40" applyNumberFormat="1" applyFont="1" applyBorder="1" applyAlignment="1">
      <alignment horizontal="right" vertical="center" wrapText="1"/>
    </xf>
    <xf numFmtId="174" fontId="11" fillId="0" borderId="65" xfId="40" applyNumberFormat="1" applyFont="1" applyBorder="1" applyAlignment="1">
      <alignment horizontal="right" vertical="center" wrapText="1"/>
    </xf>
    <xf numFmtId="174" fontId="11" fillId="0" borderId="69" xfId="4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vertical="center" wrapText="1"/>
    </xf>
    <xf numFmtId="174" fontId="8" fillId="0" borderId="53" xfId="40" applyNumberFormat="1" applyFont="1" applyBorder="1" applyAlignment="1">
      <alignment horizontal="right" vertical="center" wrapText="1"/>
    </xf>
    <xf numFmtId="174" fontId="8" fillId="0" borderId="54" xfId="40" applyNumberFormat="1" applyFont="1" applyBorder="1" applyAlignment="1">
      <alignment horizontal="right" vertical="center" wrapText="1"/>
    </xf>
    <xf numFmtId="170" fontId="11" fillId="0" borderId="53" xfId="0" applyNumberFormat="1" applyFont="1" applyBorder="1" applyAlignment="1">
      <alignment vertical="center" wrapText="1"/>
    </xf>
    <xf numFmtId="170" fontId="11" fillId="0" borderId="54" xfId="0" applyNumberFormat="1" applyFont="1" applyBorder="1" applyAlignment="1">
      <alignment vertical="center" wrapText="1"/>
    </xf>
    <xf numFmtId="174" fontId="12" fillId="0" borderId="55" xfId="40" applyNumberFormat="1" applyFont="1" applyBorder="1" applyAlignment="1">
      <alignment horizontal="right" vertical="center" wrapText="1"/>
    </xf>
    <xf numFmtId="174" fontId="11" fillId="0" borderId="53" xfId="40" applyNumberFormat="1" applyFont="1" applyBorder="1" applyAlignment="1">
      <alignment horizontal="right" vertical="center" wrapText="1"/>
    </xf>
    <xf numFmtId="174" fontId="11" fillId="0" borderId="54" xfId="40" applyNumberFormat="1" applyFont="1" applyBorder="1" applyAlignment="1">
      <alignment horizontal="right" vertical="center" wrapText="1"/>
    </xf>
    <xf numFmtId="174" fontId="11" fillId="0" borderId="55" xfId="4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vertical="center" wrapText="1"/>
    </xf>
    <xf numFmtId="174" fontId="11" fillId="0" borderId="53" xfId="40" applyNumberFormat="1" applyFont="1" applyBorder="1" applyAlignment="1">
      <alignment vertical="center" wrapText="1"/>
    </xf>
    <xf numFmtId="174" fontId="11" fillId="0" borderId="54" xfId="40" applyNumberFormat="1" applyFont="1" applyBorder="1" applyAlignment="1">
      <alignment vertical="center" wrapText="1"/>
    </xf>
    <xf numFmtId="0" fontId="7" fillId="0" borderId="11" xfId="56" applyFont="1" applyBorder="1" applyAlignment="1">
      <alignment vertical="center" wrapText="1"/>
      <protection/>
    </xf>
    <xf numFmtId="174" fontId="7" fillId="0" borderId="76" xfId="40" applyNumberFormat="1" applyFont="1" applyBorder="1" applyAlignment="1">
      <alignment horizontal="right" vertical="center" wrapText="1"/>
    </xf>
    <xf numFmtId="174" fontId="7" fillId="0" borderId="77" xfId="40" applyNumberFormat="1" applyFont="1" applyBorder="1" applyAlignment="1">
      <alignment horizontal="right" vertical="center" wrapText="1"/>
    </xf>
    <xf numFmtId="174" fontId="7" fillId="0" borderId="78" xfId="40" applyNumberFormat="1" applyFont="1" applyBorder="1" applyAlignment="1">
      <alignment horizontal="right" vertical="center" wrapText="1"/>
    </xf>
    <xf numFmtId="174" fontId="11" fillId="0" borderId="53" xfId="40" applyNumberFormat="1" applyFont="1" applyBorder="1" applyAlignment="1">
      <alignment horizontal="right" vertical="center" wrapText="1"/>
    </xf>
    <xf numFmtId="174" fontId="7" fillId="0" borderId="54" xfId="40" applyNumberFormat="1" applyFont="1" applyBorder="1" applyAlignment="1">
      <alignment horizontal="right" vertical="center" wrapText="1"/>
    </xf>
    <xf numFmtId="174" fontId="12" fillId="0" borderId="78" xfId="40" applyNumberFormat="1" applyFont="1" applyBorder="1" applyAlignment="1">
      <alignment horizontal="right" vertical="center" wrapText="1"/>
    </xf>
    <xf numFmtId="0" fontId="12" fillId="0" borderId="35" xfId="56" applyFont="1" applyBorder="1" applyAlignment="1">
      <alignment vertical="center" wrapText="1"/>
      <protection/>
    </xf>
    <xf numFmtId="174" fontId="12" fillId="0" borderId="59" xfId="40" applyNumberFormat="1" applyFont="1" applyBorder="1" applyAlignment="1">
      <alignment horizontal="right" vertical="center" wrapText="1"/>
    </xf>
    <xf numFmtId="174" fontId="12" fillId="0" borderId="60" xfId="40" applyNumberFormat="1" applyFont="1" applyBorder="1" applyAlignment="1">
      <alignment horizontal="right" vertical="center" wrapText="1"/>
    </xf>
    <xf numFmtId="174" fontId="12" fillId="0" borderId="61" xfId="4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174" fontId="7" fillId="0" borderId="53" xfId="40" applyNumberFormat="1" applyFont="1" applyBorder="1" applyAlignment="1">
      <alignment horizontal="right" vertical="center" wrapText="1"/>
    </xf>
    <xf numFmtId="174" fontId="8" fillId="0" borderId="53" xfId="40" applyNumberFormat="1" applyFont="1" applyBorder="1" applyAlignment="1">
      <alignment horizontal="right" vertical="center" wrapText="1"/>
    </xf>
    <xf numFmtId="174" fontId="8" fillId="0" borderId="54" xfId="4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174" fontId="7" fillId="0" borderId="55" xfId="40" applyNumberFormat="1" applyFont="1" applyBorder="1" applyAlignment="1">
      <alignment horizontal="right" vertical="center" wrapText="1"/>
    </xf>
    <xf numFmtId="174" fontId="7" fillId="0" borderId="53" xfId="40" applyNumberFormat="1" applyFont="1" applyBorder="1" applyAlignment="1">
      <alignment horizontal="right" vertical="center" wrapText="1"/>
    </xf>
    <xf numFmtId="174" fontId="7" fillId="0" borderId="54" xfId="40" applyNumberFormat="1" applyFont="1" applyBorder="1" applyAlignment="1">
      <alignment horizontal="right" vertical="center" wrapText="1"/>
    </xf>
    <xf numFmtId="170" fontId="8" fillId="0" borderId="53" xfId="0" applyNumberFormat="1" applyFont="1" applyBorder="1" applyAlignment="1">
      <alignment vertical="center" wrapText="1"/>
    </xf>
    <xf numFmtId="170" fontId="8" fillId="0" borderId="54" xfId="0" applyNumberFormat="1" applyFont="1" applyBorder="1" applyAlignment="1">
      <alignment vertical="center" wrapText="1"/>
    </xf>
    <xf numFmtId="174" fontId="8" fillId="0" borderId="56" xfId="40" applyNumberFormat="1" applyFont="1" applyBorder="1" applyAlignment="1">
      <alignment horizontal="right" vertical="center" wrapText="1"/>
    </xf>
    <xf numFmtId="174" fontId="8" fillId="0" borderId="57" xfId="40" applyNumberFormat="1" applyFont="1" applyBorder="1" applyAlignment="1">
      <alignment horizontal="right" vertical="center" wrapText="1"/>
    </xf>
    <xf numFmtId="0" fontId="12" fillId="0" borderId="92" xfId="0" applyFont="1" applyBorder="1" applyAlignment="1">
      <alignment vertical="center" wrapText="1"/>
    </xf>
    <xf numFmtId="0" fontId="11" fillId="0" borderId="91" xfId="56" applyFont="1" applyBorder="1" applyAlignment="1">
      <alignment vertical="center" wrapText="1"/>
      <protection/>
    </xf>
    <xf numFmtId="0" fontId="7" fillId="0" borderId="16" xfId="56" applyFont="1" applyBorder="1" applyAlignment="1">
      <alignment vertical="center" wrapText="1"/>
      <protection/>
    </xf>
    <xf numFmtId="1" fontId="12" fillId="0" borderId="53" xfId="40" applyNumberFormat="1" applyFont="1" applyBorder="1" applyAlignment="1">
      <alignment horizontal="right" vertical="center" wrapText="1"/>
    </xf>
    <xf numFmtId="1" fontId="12" fillId="0" borderId="54" xfId="40" applyNumberFormat="1" applyFont="1" applyBorder="1" applyAlignment="1">
      <alignment horizontal="right" vertical="center" wrapText="1"/>
    </xf>
    <xf numFmtId="0" fontId="7" fillId="0" borderId="20" xfId="56" applyFont="1" applyBorder="1" applyAlignment="1">
      <alignment vertical="center" wrapText="1"/>
      <protection/>
    </xf>
    <xf numFmtId="174" fontId="12" fillId="0" borderId="53" xfId="40" applyNumberFormat="1" applyFont="1" applyBorder="1" applyAlignment="1">
      <alignment horizontal="right" vertical="center" wrapText="1"/>
    </xf>
    <xf numFmtId="174" fontId="12" fillId="0" borderId="54" xfId="40" applyNumberFormat="1" applyFont="1" applyBorder="1" applyAlignment="1">
      <alignment horizontal="right" vertical="center" wrapText="1"/>
    </xf>
    <xf numFmtId="174" fontId="12" fillId="0" borderId="58" xfId="40" applyNumberFormat="1" applyFont="1" applyBorder="1" applyAlignment="1">
      <alignment horizontal="right" vertical="center" wrapText="1"/>
    </xf>
    <xf numFmtId="0" fontId="11" fillId="0" borderId="64" xfId="56" applyFont="1" applyBorder="1" applyAlignment="1">
      <alignment vertical="center" wrapText="1"/>
      <protection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74" fontId="8" fillId="0" borderId="47" xfId="40" applyNumberFormat="1" applyFont="1" applyBorder="1" applyAlignment="1">
      <alignment horizontal="right" vertical="center" wrapText="1"/>
    </xf>
    <xf numFmtId="174" fontId="8" fillId="0" borderId="48" xfId="40" applyNumberFormat="1" applyFont="1" applyBorder="1" applyAlignment="1">
      <alignment horizontal="right" vertical="center" wrapText="1"/>
    </xf>
    <xf numFmtId="174" fontId="8" fillId="0" borderId="49" xfId="4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174" fontId="8" fillId="0" borderId="76" xfId="40" applyNumberFormat="1" applyFont="1" applyBorder="1" applyAlignment="1">
      <alignment horizontal="right" vertical="center" wrapText="1"/>
    </xf>
    <xf numFmtId="174" fontId="8" fillId="0" borderId="77" xfId="40" applyNumberFormat="1" applyFont="1" applyBorder="1" applyAlignment="1">
      <alignment horizontal="right" vertical="center" wrapText="1"/>
    </xf>
    <xf numFmtId="174" fontId="8" fillId="0" borderId="78" xfId="40" applyNumberFormat="1" applyFont="1" applyBorder="1" applyAlignment="1">
      <alignment horizontal="right" vertical="center" wrapText="1"/>
    </xf>
    <xf numFmtId="3" fontId="7" fillId="0" borderId="38" xfId="60" applyNumberFormat="1" applyFont="1" applyBorder="1" applyAlignment="1">
      <alignment horizontal="center" vertical="center"/>
      <protection/>
    </xf>
    <xf numFmtId="3" fontId="0" fillId="0" borderId="0" xfId="60" applyNumberFormat="1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3" fontId="7" fillId="0" borderId="40" xfId="60" applyNumberFormat="1" applyFont="1" applyBorder="1" applyAlignment="1">
      <alignment horizontal="center" vertical="center"/>
      <protection/>
    </xf>
    <xf numFmtId="3" fontId="7" fillId="0" borderId="41" xfId="60" applyNumberFormat="1" applyFont="1" applyBorder="1" applyAlignment="1">
      <alignment horizontal="center" vertical="center"/>
      <protection/>
    </xf>
    <xf numFmtId="3" fontId="8" fillId="0" borderId="36" xfId="0" applyNumberFormat="1" applyFont="1" applyBorder="1" applyAlignment="1">
      <alignment vertical="center" wrapText="1"/>
    </xf>
    <xf numFmtId="3" fontId="7" fillId="0" borderId="36" xfId="60" applyNumberFormat="1" applyFont="1" applyBorder="1" applyAlignment="1">
      <alignment vertical="center"/>
      <protection/>
    </xf>
    <xf numFmtId="3" fontId="8" fillId="0" borderId="93" xfId="59" applyNumberFormat="1" applyFont="1" applyBorder="1" applyAlignment="1">
      <alignment horizontal="right" vertical="center"/>
      <protection/>
    </xf>
    <xf numFmtId="3" fontId="8" fillId="0" borderId="94" xfId="59" applyNumberFormat="1" applyFont="1" applyBorder="1" applyAlignment="1">
      <alignment horizontal="right" vertical="center"/>
      <protection/>
    </xf>
    <xf numFmtId="3" fontId="8" fillId="0" borderId="95" xfId="59" applyNumberFormat="1" applyFont="1" applyBorder="1" applyAlignment="1">
      <alignment horizontal="right" vertical="center"/>
      <protection/>
    </xf>
    <xf numFmtId="3" fontId="8" fillId="0" borderId="20" xfId="60" applyNumberFormat="1" applyFont="1" applyBorder="1" applyAlignment="1">
      <alignment vertical="center" wrapText="1"/>
      <protection/>
    </xf>
    <xf numFmtId="3" fontId="7" fillId="0" borderId="20" xfId="60" applyNumberFormat="1" applyFont="1" applyBorder="1" applyAlignment="1">
      <alignment vertical="center"/>
      <protection/>
    </xf>
    <xf numFmtId="3" fontId="8" fillId="0" borderId="73" xfId="60" applyNumberFormat="1" applyFont="1" applyBorder="1" applyAlignment="1">
      <alignment horizontal="right" vertical="center"/>
      <protection/>
    </xf>
    <xf numFmtId="3" fontId="8" fillId="0" borderId="54" xfId="60" applyNumberFormat="1" applyFont="1" applyBorder="1" applyAlignment="1">
      <alignment horizontal="right" vertical="center"/>
      <protection/>
    </xf>
    <xf numFmtId="3" fontId="8" fillId="0" borderId="55" xfId="60" applyNumberFormat="1" applyFont="1" applyBorder="1" applyAlignment="1">
      <alignment horizontal="right" vertical="center"/>
      <protection/>
    </xf>
    <xf numFmtId="3" fontId="2" fillId="0" borderId="0" xfId="60" applyNumberFormat="1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3" fontId="8" fillId="0" borderId="96" xfId="59" applyNumberFormat="1" applyFont="1" applyBorder="1" applyAlignment="1">
      <alignment horizontal="right" vertical="center"/>
      <protection/>
    </xf>
    <xf numFmtId="3" fontId="8" fillId="0" borderId="97" xfId="59" applyNumberFormat="1" applyFont="1" applyBorder="1" applyAlignment="1">
      <alignment horizontal="right" vertical="center"/>
      <protection/>
    </xf>
    <xf numFmtId="3" fontId="8" fillId="0" borderId="98" xfId="59" applyNumberFormat="1" applyFont="1" applyBorder="1" applyAlignment="1">
      <alignment horizontal="right" vertical="center"/>
      <protection/>
    </xf>
    <xf numFmtId="0" fontId="8" fillId="0" borderId="20" xfId="60" applyFont="1" applyFill="1" applyBorder="1">
      <alignment/>
      <protection/>
    </xf>
    <xf numFmtId="3" fontId="8" fillId="0" borderId="73" xfId="60" applyNumberFormat="1" applyFont="1" applyBorder="1" applyAlignment="1">
      <alignment vertical="center"/>
      <protection/>
    </xf>
    <xf numFmtId="3" fontId="8" fillId="0" borderId="99" xfId="60" applyNumberFormat="1" applyFont="1" applyBorder="1" applyAlignment="1">
      <alignment vertical="center"/>
      <protection/>
    </xf>
    <xf numFmtId="0" fontId="8" fillId="0" borderId="20" xfId="60" applyFont="1" applyBorder="1">
      <alignment/>
      <protection/>
    </xf>
    <xf numFmtId="0" fontId="8" fillId="0" borderId="16" xfId="60" applyFont="1" applyBorder="1">
      <alignment/>
      <protection/>
    </xf>
    <xf numFmtId="3" fontId="8" fillId="0" borderId="31" xfId="60" applyNumberFormat="1" applyFont="1" applyBorder="1" applyAlignment="1">
      <alignment vertical="center" wrapText="1"/>
      <protection/>
    </xf>
    <xf numFmtId="3" fontId="7" fillId="0" borderId="31" xfId="60" applyNumberFormat="1" applyFont="1" applyBorder="1" applyAlignment="1">
      <alignment vertical="center"/>
      <protection/>
    </xf>
    <xf numFmtId="3" fontId="8" fillId="0" borderId="100" xfId="60" applyNumberFormat="1" applyFont="1" applyBorder="1" applyAlignment="1">
      <alignment horizontal="right" vertical="center"/>
      <protection/>
    </xf>
    <xf numFmtId="3" fontId="8" fillId="0" borderId="58" xfId="60" applyNumberFormat="1" applyFont="1" applyBorder="1" applyAlignment="1">
      <alignment horizontal="right" vertical="center"/>
      <protection/>
    </xf>
    <xf numFmtId="3" fontId="7" fillId="0" borderId="10" xfId="60" applyNumberFormat="1" applyFont="1" applyBorder="1" applyAlignment="1">
      <alignment vertical="center" wrapText="1"/>
      <protection/>
    </xf>
    <xf numFmtId="3" fontId="7" fillId="0" borderId="10" xfId="60" applyNumberFormat="1" applyFont="1" applyBorder="1" applyAlignment="1">
      <alignment vertical="center"/>
      <protection/>
    </xf>
    <xf numFmtId="3" fontId="7" fillId="0" borderId="15" xfId="60" applyNumberFormat="1" applyFont="1" applyBorder="1" applyAlignment="1">
      <alignment vertical="center"/>
      <protection/>
    </xf>
    <xf numFmtId="3" fontId="7" fillId="0" borderId="44" xfId="60" applyNumberFormat="1" applyFont="1" applyBorder="1" applyAlignment="1">
      <alignment horizontal="center" vertical="center"/>
      <protection/>
    </xf>
    <xf numFmtId="3" fontId="7" fillId="0" borderId="45" xfId="60" applyNumberFormat="1" applyFont="1" applyBorder="1" applyAlignment="1">
      <alignment horizontal="center" vertical="center"/>
      <protection/>
    </xf>
    <xf numFmtId="3" fontId="7" fillId="0" borderId="46" xfId="60" applyNumberFormat="1" applyFont="1" applyBorder="1" applyAlignment="1">
      <alignment horizontal="center" vertical="center"/>
      <protection/>
    </xf>
    <xf numFmtId="3" fontId="7" fillId="0" borderId="85" xfId="60" applyNumberFormat="1" applyFont="1" applyBorder="1" applyAlignment="1">
      <alignment horizontal="center" vertical="center"/>
      <protection/>
    </xf>
    <xf numFmtId="3" fontId="7" fillId="0" borderId="86" xfId="60" applyNumberFormat="1" applyFont="1" applyBorder="1" applyAlignment="1">
      <alignment horizontal="center" vertical="center"/>
      <protection/>
    </xf>
    <xf numFmtId="3" fontId="7" fillId="0" borderId="87" xfId="60" applyNumberFormat="1" applyFont="1" applyBorder="1" applyAlignment="1">
      <alignment horizontal="center" vertical="center"/>
      <protection/>
    </xf>
    <xf numFmtId="3" fontId="8" fillId="0" borderId="36" xfId="60" applyNumberFormat="1" applyFont="1" applyFill="1" applyBorder="1" applyAlignment="1">
      <alignment vertical="center"/>
      <protection/>
    </xf>
    <xf numFmtId="3" fontId="8" fillId="0" borderId="93" xfId="59" applyNumberFormat="1" applyFont="1" applyBorder="1" applyAlignment="1">
      <alignment vertical="center"/>
      <protection/>
    </xf>
    <xf numFmtId="3" fontId="8" fillId="0" borderId="101" xfId="59" applyNumberFormat="1" applyFont="1" applyBorder="1" applyAlignment="1">
      <alignment vertical="center"/>
      <protection/>
    </xf>
    <xf numFmtId="0" fontId="8" fillId="0" borderId="16" xfId="60" applyFont="1" applyBorder="1" applyAlignment="1">
      <alignment vertical="center" wrapText="1"/>
      <protection/>
    </xf>
    <xf numFmtId="3" fontId="8" fillId="0" borderId="96" xfId="59" applyNumberFormat="1" applyFont="1" applyBorder="1" applyAlignment="1">
      <alignment vertical="center"/>
      <protection/>
    </xf>
    <xf numFmtId="3" fontId="8" fillId="0" borderId="99" xfId="59" applyNumberFormat="1" applyFont="1" applyBorder="1" applyAlignment="1">
      <alignment vertical="center"/>
      <protection/>
    </xf>
    <xf numFmtId="3" fontId="8" fillId="0" borderId="20" xfId="60" applyNumberFormat="1" applyFont="1" applyFill="1" applyBorder="1" applyAlignment="1">
      <alignment vertical="center"/>
      <protection/>
    </xf>
    <xf numFmtId="3" fontId="8" fillId="0" borderId="73" xfId="61" applyNumberFormat="1" applyFont="1" applyFill="1" applyBorder="1" applyAlignment="1" applyProtection="1">
      <alignment vertical="center"/>
      <protection locked="0"/>
    </xf>
    <xf numFmtId="3" fontId="8" fillId="0" borderId="55" xfId="61" applyNumberFormat="1" applyFont="1" applyFill="1" applyBorder="1" applyAlignment="1" applyProtection="1">
      <alignment vertical="center"/>
      <protection locked="0"/>
    </xf>
    <xf numFmtId="3" fontId="8" fillId="0" borderId="55" xfId="60" applyNumberFormat="1" applyFont="1" applyBorder="1" applyAlignment="1">
      <alignment vertical="center"/>
      <protection/>
    </xf>
    <xf numFmtId="3" fontId="8" fillId="0" borderId="97" xfId="59" applyNumberFormat="1" applyFont="1" applyBorder="1" applyAlignment="1">
      <alignment vertical="center"/>
      <protection/>
    </xf>
    <xf numFmtId="3" fontId="8" fillId="0" borderId="98" xfId="59" applyNumberFormat="1" applyFont="1" applyBorder="1" applyAlignment="1">
      <alignment vertical="center"/>
      <protection/>
    </xf>
    <xf numFmtId="0" fontId="8" fillId="0" borderId="20" xfId="60" applyFont="1" applyBorder="1" applyAlignment="1">
      <alignment vertical="center" wrapText="1"/>
      <protection/>
    </xf>
    <xf numFmtId="0" fontId="8" fillId="0" borderId="25" xfId="60" applyFont="1" applyFill="1" applyBorder="1">
      <alignment/>
      <protection/>
    </xf>
    <xf numFmtId="3" fontId="8" fillId="0" borderId="100" xfId="60" applyNumberFormat="1" applyFont="1" applyBorder="1" applyAlignment="1">
      <alignment vertical="center"/>
      <protection/>
    </xf>
    <xf numFmtId="3" fontId="8" fillId="0" borderId="58" xfId="60" applyNumberFormat="1" applyFont="1" applyBorder="1" applyAlignment="1">
      <alignment vertical="center"/>
      <protection/>
    </xf>
    <xf numFmtId="3" fontId="7" fillId="0" borderId="10" xfId="60" applyNumberFormat="1" applyFont="1" applyFill="1" applyBorder="1" applyAlignment="1">
      <alignment vertical="center"/>
      <protection/>
    </xf>
    <xf numFmtId="3" fontId="7" fillId="0" borderId="102" xfId="60" applyNumberFormat="1" applyFont="1" applyBorder="1" applyAlignment="1">
      <alignment vertical="center"/>
      <protection/>
    </xf>
    <xf numFmtId="3" fontId="7" fillId="0" borderId="27" xfId="60" applyNumberFormat="1" applyFont="1" applyBorder="1" applyAlignment="1">
      <alignment vertical="center"/>
      <protection/>
    </xf>
    <xf numFmtId="0" fontId="16" fillId="0" borderId="64" xfId="0" applyFont="1" applyBorder="1" applyAlignment="1">
      <alignment/>
    </xf>
    <xf numFmtId="0" fontId="16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8" fillId="0" borderId="19" xfId="0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99" xfId="0" applyNumberFormat="1" applyFont="1" applyBorder="1" applyAlignment="1">
      <alignment/>
    </xf>
    <xf numFmtId="0" fontId="8" fillId="0" borderId="20" xfId="0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53" xfId="0" applyFont="1" applyBorder="1" applyAlignment="1">
      <alignment/>
    </xf>
    <xf numFmtId="0" fontId="8" fillId="0" borderId="53" xfId="56" applyFont="1" applyBorder="1" applyAlignment="1">
      <alignment vertical="center" wrapText="1"/>
      <protection/>
    </xf>
    <xf numFmtId="0" fontId="9" fillId="0" borderId="53" xfId="0" applyFont="1" applyBorder="1" applyAlignment="1">
      <alignment wrapText="1"/>
    </xf>
    <xf numFmtId="0" fontId="9" fillId="0" borderId="25" xfId="0" applyFont="1" applyBorder="1" applyAlignment="1">
      <alignment wrapText="1"/>
    </xf>
    <xf numFmtId="3" fontId="8" fillId="0" borderId="31" xfId="0" applyNumberFormat="1" applyFont="1" applyFill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103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8" fillId="0" borderId="104" xfId="0" applyNumberFormat="1" applyFont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9" fillId="0" borderId="53" xfId="0" applyFont="1" applyBorder="1" applyAlignment="1">
      <alignment/>
    </xf>
    <xf numFmtId="3" fontId="11" fillId="0" borderId="20" xfId="0" applyNumberFormat="1" applyFont="1" applyBorder="1" applyAlignment="1">
      <alignment/>
    </xf>
    <xf numFmtId="0" fontId="9" fillId="0" borderId="56" xfId="0" applyFont="1" applyBorder="1" applyAlignment="1">
      <alignment wrapText="1"/>
    </xf>
    <xf numFmtId="0" fontId="7" fillId="0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19" xfId="0" applyFont="1" applyBorder="1" applyAlignment="1">
      <alignment vertical="center" wrapText="1"/>
    </xf>
    <xf numFmtId="3" fontId="8" fillId="0" borderId="19" xfId="4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vertical="center" wrapText="1"/>
    </xf>
    <xf numFmtId="3" fontId="8" fillId="0" borderId="104" xfId="0" applyNumberFormat="1" applyFont="1" applyBorder="1" applyAlignment="1">
      <alignment vertical="center" wrapText="1"/>
    </xf>
    <xf numFmtId="3" fontId="8" fillId="0" borderId="20" xfId="4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vertical="center" wrapText="1"/>
    </xf>
    <xf numFmtId="3" fontId="8" fillId="0" borderId="99" xfId="0" applyNumberFormat="1" applyFont="1" applyBorder="1" applyAlignment="1">
      <alignment vertical="center" wrapText="1"/>
    </xf>
    <xf numFmtId="3" fontId="8" fillId="0" borderId="99" xfId="4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 wrapText="1"/>
    </xf>
    <xf numFmtId="0" fontId="8" fillId="0" borderId="21" xfId="0" applyFont="1" applyFill="1" applyBorder="1" applyAlignment="1">
      <alignment/>
    </xf>
    <xf numFmtId="3" fontId="8" fillId="0" borderId="21" xfId="4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3" fontId="7" fillId="0" borderId="10" xfId="4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3" fontId="11" fillId="0" borderId="20" xfId="40" applyNumberFormat="1" applyFont="1" applyBorder="1" applyAlignment="1">
      <alignment horizontal="right" vertical="center" wrapText="1"/>
    </xf>
    <xf numFmtId="9" fontId="8" fillId="0" borderId="2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3" fontId="7" fillId="0" borderId="0" xfId="40" applyNumberFormat="1" applyFont="1" applyBorder="1" applyAlignment="1">
      <alignment horizontal="right" vertical="center" wrapText="1"/>
    </xf>
    <xf numFmtId="9" fontId="9" fillId="0" borderId="0" xfId="68" applyFont="1" applyAlignment="1">
      <alignment/>
    </xf>
    <xf numFmtId="0" fontId="7" fillId="0" borderId="12" xfId="0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/>
    </xf>
    <xf numFmtId="0" fontId="10" fillId="0" borderId="56" xfId="0" applyFont="1" applyBorder="1" applyAlignment="1">
      <alignment/>
    </xf>
    <xf numFmtId="3" fontId="15" fillId="0" borderId="33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/>
    </xf>
    <xf numFmtId="0" fontId="10" fillId="0" borderId="69" xfId="0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0" fontId="9" fillId="0" borderId="58" xfId="0" applyFont="1" applyBorder="1" applyAlignment="1">
      <alignment/>
    </xf>
    <xf numFmtId="3" fontId="7" fillId="0" borderId="33" xfId="0" applyNumberFormat="1" applyFont="1" applyBorder="1" applyAlignment="1">
      <alignment vertical="center"/>
    </xf>
    <xf numFmtId="0" fontId="10" fillId="0" borderId="12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64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74" fontId="10" fillId="0" borderId="10" xfId="40" applyNumberFormat="1" applyFont="1" applyBorder="1" applyAlignment="1">
      <alignment horizontal="center" vertical="center"/>
    </xf>
    <xf numFmtId="174" fontId="9" fillId="0" borderId="24" xfId="40" applyNumberFormat="1" applyFont="1" applyBorder="1" applyAlignment="1">
      <alignment horizontal="center"/>
    </xf>
    <xf numFmtId="174" fontId="16" fillId="0" borderId="10" xfId="40" applyNumberFormat="1" applyFont="1" applyBorder="1" applyAlignment="1">
      <alignment horizontal="center"/>
    </xf>
    <xf numFmtId="174" fontId="9" fillId="0" borderId="19" xfId="4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0" fontId="9" fillId="0" borderId="35" xfId="0" applyFont="1" applyBorder="1" applyAlignment="1">
      <alignment/>
    </xf>
    <xf numFmtId="0" fontId="9" fillId="0" borderId="25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66" xfId="0" applyFont="1" applyBorder="1" applyAlignment="1">
      <alignment/>
    </xf>
    <xf numFmtId="174" fontId="10" fillId="0" borderId="10" xfId="40" applyNumberFormat="1" applyFont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3" fontId="14" fillId="0" borderId="30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74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9" fontId="11" fillId="0" borderId="16" xfId="0" applyNumberFormat="1" applyFont="1" applyBorder="1" applyAlignment="1">
      <alignment/>
    </xf>
    <xf numFmtId="3" fontId="12" fillId="0" borderId="82" xfId="0" applyNumberFormat="1" applyFont="1" applyBorder="1" applyAlignment="1">
      <alignment vertical="center"/>
    </xf>
    <xf numFmtId="0" fontId="12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3" fontId="11" fillId="0" borderId="66" xfId="0" applyNumberFormat="1" applyFont="1" applyBorder="1" applyAlignment="1">
      <alignment wrapText="1"/>
    </xf>
    <xf numFmtId="3" fontId="12" fillId="0" borderId="15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 wrapText="1"/>
    </xf>
    <xf numFmtId="3" fontId="7" fillId="0" borderId="53" xfId="0" applyNumberFormat="1" applyFont="1" applyBorder="1" applyAlignment="1">
      <alignment vertical="center" wrapText="1"/>
    </xf>
    <xf numFmtId="3" fontId="11" fillId="0" borderId="53" xfId="0" applyNumberFormat="1" applyFont="1" applyBorder="1" applyAlignment="1">
      <alignment wrapText="1"/>
    </xf>
    <xf numFmtId="3" fontId="11" fillId="0" borderId="53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60" applyNumberFormat="1" applyFont="1" applyBorder="1" applyAlignment="1">
      <alignment vertical="center"/>
      <protection/>
    </xf>
    <xf numFmtId="3" fontId="37" fillId="0" borderId="0" xfId="60" applyNumberFormat="1" applyFont="1" applyAlignment="1">
      <alignment vertical="center"/>
      <protection/>
    </xf>
    <xf numFmtId="3" fontId="8" fillId="0" borderId="53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/>
    </xf>
    <xf numFmtId="3" fontId="8" fillId="0" borderId="76" xfId="0" applyNumberFormat="1" applyFont="1" applyBorder="1" applyAlignment="1">
      <alignment/>
    </xf>
    <xf numFmtId="3" fontId="8" fillId="0" borderId="79" xfId="0" applyNumberFormat="1" applyFont="1" applyBorder="1" applyAlignment="1">
      <alignment/>
    </xf>
    <xf numFmtId="3" fontId="7" fillId="0" borderId="65" xfId="0" applyNumberFormat="1" applyFont="1" applyBorder="1" applyAlignment="1">
      <alignment vertical="center" wrapText="1"/>
    </xf>
    <xf numFmtId="174" fontId="10" fillId="0" borderId="10" xfId="4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174" fontId="7" fillId="0" borderId="79" xfId="40" applyNumberFormat="1" applyFont="1" applyBorder="1" applyAlignment="1">
      <alignment horizontal="center" vertical="center" wrapText="1"/>
    </xf>
    <xf numFmtId="174" fontId="7" fillId="0" borderId="80" xfId="40" applyNumberFormat="1" applyFont="1" applyBorder="1" applyAlignment="1">
      <alignment horizontal="center" vertical="center" wrapText="1"/>
    </xf>
    <xf numFmtId="174" fontId="7" fillId="0" borderId="81" xfId="40" applyNumberFormat="1" applyFont="1" applyBorder="1" applyAlignment="1">
      <alignment horizontal="center" vertical="center" wrapText="1"/>
    </xf>
    <xf numFmtId="177" fontId="8" fillId="0" borderId="62" xfId="0" applyNumberFormat="1" applyFont="1" applyBorder="1" applyAlignment="1">
      <alignment horizontal="right"/>
    </xf>
    <xf numFmtId="177" fontId="8" fillId="0" borderId="65" xfId="0" applyNumberFormat="1" applyFont="1" applyBorder="1" applyAlignment="1">
      <alignment horizontal="right"/>
    </xf>
    <xf numFmtId="177" fontId="8" fillId="0" borderId="69" xfId="0" applyNumberFormat="1" applyFont="1" applyBorder="1" applyAlignment="1">
      <alignment horizontal="right"/>
    </xf>
    <xf numFmtId="174" fontId="7" fillId="0" borderId="77" xfId="40" applyNumberFormat="1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left"/>
    </xf>
    <xf numFmtId="3" fontId="8" fillId="0" borderId="64" xfId="0" applyNumberFormat="1" applyFont="1" applyBorder="1" applyAlignment="1">
      <alignment horizontal="left"/>
    </xf>
    <xf numFmtId="3" fontId="8" fillId="0" borderId="66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174" fontId="7" fillId="0" borderId="106" xfId="40" applyNumberFormat="1" applyFont="1" applyBorder="1" applyAlignment="1">
      <alignment horizontal="center" vertical="center" wrapText="1"/>
    </xf>
    <xf numFmtId="177" fontId="8" fillId="0" borderId="107" xfId="0" applyNumberFormat="1" applyFont="1" applyBorder="1" applyAlignment="1">
      <alignment horizontal="right"/>
    </xf>
    <xf numFmtId="3" fontId="11" fillId="0" borderId="108" xfId="0" applyNumberFormat="1" applyFont="1" applyBorder="1" applyAlignment="1">
      <alignment horizontal="right" vertical="center" wrapText="1"/>
    </xf>
    <xf numFmtId="3" fontId="7" fillId="0" borderId="106" xfId="0" applyNumberFormat="1" applyFont="1" applyBorder="1" applyAlignment="1">
      <alignment horizontal="right" vertical="center" wrapText="1"/>
    </xf>
    <xf numFmtId="3" fontId="11" fillId="0" borderId="107" xfId="0" applyNumberFormat="1" applyFont="1" applyBorder="1" applyAlignment="1">
      <alignment horizontal="right" vertical="center" wrapText="1"/>
    </xf>
    <xf numFmtId="177" fontId="11" fillId="0" borderId="73" xfId="0" applyNumberFormat="1" applyFont="1" applyBorder="1" applyAlignment="1">
      <alignment horizontal="right"/>
    </xf>
    <xf numFmtId="3" fontId="7" fillId="0" borderId="106" xfId="0" applyNumberFormat="1" applyFont="1" applyBorder="1" applyAlignment="1">
      <alignment horizontal="right"/>
    </xf>
    <xf numFmtId="3" fontId="11" fillId="0" borderId="108" xfId="0" applyNumberFormat="1" applyFont="1" applyBorder="1" applyAlignment="1">
      <alignment horizontal="right"/>
    </xf>
    <xf numFmtId="177" fontId="7" fillId="0" borderId="106" xfId="0" applyNumberFormat="1" applyFont="1" applyBorder="1" applyAlignment="1">
      <alignment horizontal="right"/>
    </xf>
    <xf numFmtId="3" fontId="7" fillId="0" borderId="109" xfId="0" applyNumberFormat="1" applyFont="1" applyBorder="1" applyAlignment="1">
      <alignment horizontal="right"/>
    </xf>
    <xf numFmtId="174" fontId="7" fillId="0" borderId="48" xfId="40" applyNumberFormat="1" applyFont="1" applyBorder="1" applyAlignment="1">
      <alignment horizontal="center" vertical="center" wrapText="1"/>
    </xf>
    <xf numFmtId="174" fontId="7" fillId="0" borderId="49" xfId="40" applyNumberFormat="1" applyFont="1" applyBorder="1" applyAlignment="1">
      <alignment horizontal="center" vertical="center" wrapText="1"/>
    </xf>
    <xf numFmtId="174" fontId="7" fillId="0" borderId="76" xfId="40" applyNumberFormat="1" applyFont="1" applyBorder="1" applyAlignment="1">
      <alignment horizontal="center" vertical="center" wrapText="1"/>
    </xf>
    <xf numFmtId="174" fontId="7" fillId="0" borderId="78" xfId="40" applyNumberFormat="1" applyFont="1" applyBorder="1" applyAlignment="1">
      <alignment horizontal="center" vertical="center" wrapText="1"/>
    </xf>
    <xf numFmtId="174" fontId="7" fillId="0" borderId="110" xfId="40" applyNumberFormat="1" applyFont="1" applyBorder="1" applyAlignment="1">
      <alignment horizontal="center" vertical="center" wrapText="1"/>
    </xf>
    <xf numFmtId="177" fontId="8" fillId="0" borderId="111" xfId="0" applyNumberFormat="1" applyFont="1" applyBorder="1" applyAlignment="1">
      <alignment horizontal="right"/>
    </xf>
    <xf numFmtId="3" fontId="11" fillId="0" borderId="70" xfId="0" applyNumberFormat="1" applyFont="1" applyBorder="1" applyAlignment="1">
      <alignment horizontal="right" vertical="center" wrapText="1"/>
    </xf>
    <xf numFmtId="3" fontId="7" fillId="0" borderId="110" xfId="0" applyNumberFormat="1" applyFont="1" applyBorder="1" applyAlignment="1">
      <alignment horizontal="right" vertical="center" wrapText="1"/>
    </xf>
    <xf numFmtId="3" fontId="11" fillId="0" borderId="111" xfId="0" applyNumberFormat="1" applyFont="1" applyBorder="1" applyAlignment="1">
      <alignment horizontal="right" vertical="center" wrapText="1"/>
    </xf>
    <xf numFmtId="177" fontId="11" fillId="0" borderId="112" xfId="0" applyNumberFormat="1" applyFont="1" applyBorder="1" applyAlignment="1">
      <alignment horizontal="right"/>
    </xf>
    <xf numFmtId="3" fontId="7" fillId="0" borderId="110" xfId="0" applyNumberFormat="1" applyFont="1" applyBorder="1" applyAlignment="1">
      <alignment horizontal="right"/>
    </xf>
    <xf numFmtId="3" fontId="11" fillId="0" borderId="70" xfId="0" applyNumberFormat="1" applyFont="1" applyBorder="1" applyAlignment="1">
      <alignment horizontal="right"/>
    </xf>
    <xf numFmtId="177" fontId="7" fillId="0" borderId="110" xfId="0" applyNumberFormat="1" applyFont="1" applyBorder="1" applyAlignment="1">
      <alignment horizontal="right"/>
    </xf>
    <xf numFmtId="3" fontId="7" fillId="0" borderId="113" xfId="0" applyNumberFormat="1" applyFont="1" applyBorder="1" applyAlignment="1">
      <alignment horizontal="right"/>
    </xf>
    <xf numFmtId="0" fontId="7" fillId="0" borderId="37" xfId="0" applyFont="1" applyBorder="1" applyAlignment="1">
      <alignment horizontal="left" vertical="center"/>
    </xf>
    <xf numFmtId="0" fontId="8" fillId="0" borderId="110" xfId="0" applyFont="1" applyBorder="1" applyAlignment="1">
      <alignment horizontal="left" vertical="center"/>
    </xf>
    <xf numFmtId="177" fontId="8" fillId="0" borderId="77" xfId="0" applyNumberFormat="1" applyFont="1" applyBorder="1" applyAlignment="1">
      <alignment horizontal="right"/>
    </xf>
    <xf numFmtId="3" fontId="11" fillId="0" borderId="77" xfId="0" applyNumberFormat="1" applyFont="1" applyBorder="1" applyAlignment="1">
      <alignment horizontal="right" vertical="center" wrapText="1"/>
    </xf>
    <xf numFmtId="177" fontId="11" fillId="0" borderId="77" xfId="0" applyNumberFormat="1" applyFont="1" applyBorder="1" applyAlignment="1">
      <alignment horizontal="right"/>
    </xf>
    <xf numFmtId="3" fontId="11" fillId="0" borderId="77" xfId="0" applyNumberFormat="1" applyFont="1" applyBorder="1" applyAlignment="1">
      <alignment horizontal="right"/>
    </xf>
    <xf numFmtId="177" fontId="8" fillId="0" borderId="76" xfId="0" applyNumberFormat="1" applyFont="1" applyBorder="1" applyAlignment="1">
      <alignment horizontal="right"/>
    </xf>
    <xf numFmtId="177" fontId="8" fillId="0" borderId="78" xfId="0" applyNumberFormat="1" applyFont="1" applyBorder="1" applyAlignment="1">
      <alignment horizontal="right"/>
    </xf>
    <xf numFmtId="3" fontId="11" fillId="0" borderId="76" xfId="0" applyNumberFormat="1" applyFont="1" applyBorder="1" applyAlignment="1">
      <alignment horizontal="right" vertical="center" wrapText="1"/>
    </xf>
    <xf numFmtId="3" fontId="11" fillId="0" borderId="78" xfId="0" applyNumberFormat="1" applyFont="1" applyBorder="1" applyAlignment="1">
      <alignment horizontal="right" vertical="center" wrapText="1"/>
    </xf>
    <xf numFmtId="177" fontId="11" fillId="0" borderId="76" xfId="0" applyNumberFormat="1" applyFont="1" applyBorder="1" applyAlignment="1">
      <alignment horizontal="right"/>
    </xf>
    <xf numFmtId="177" fontId="11" fillId="0" borderId="78" xfId="0" applyNumberFormat="1" applyFont="1" applyBorder="1" applyAlignment="1">
      <alignment horizontal="right"/>
    </xf>
    <xf numFmtId="3" fontId="11" fillId="0" borderId="76" xfId="0" applyNumberFormat="1" applyFont="1" applyBorder="1" applyAlignment="1">
      <alignment horizontal="right"/>
    </xf>
    <xf numFmtId="3" fontId="11" fillId="0" borderId="78" xfId="0" applyNumberFormat="1" applyFont="1" applyBorder="1" applyAlignment="1">
      <alignment horizontal="right"/>
    </xf>
    <xf numFmtId="3" fontId="7" fillId="0" borderId="89" xfId="0" applyNumberFormat="1" applyFont="1" applyBorder="1" applyAlignment="1">
      <alignment horizontal="right"/>
    </xf>
    <xf numFmtId="3" fontId="7" fillId="0" borderId="75" xfId="0" applyNumberFormat="1" applyFont="1" applyBorder="1" applyAlignment="1">
      <alignment horizontal="right"/>
    </xf>
    <xf numFmtId="3" fontId="7" fillId="0" borderId="90" xfId="0" applyNumberFormat="1" applyFont="1" applyBorder="1" applyAlignment="1">
      <alignment horizontal="right"/>
    </xf>
    <xf numFmtId="1" fontId="7" fillId="0" borderId="47" xfId="40" applyNumberFormat="1" applyFont="1" applyBorder="1" applyAlignment="1">
      <alignment horizontal="right" vertical="center"/>
    </xf>
    <xf numFmtId="1" fontId="7" fillId="0" borderId="47" xfId="40" applyNumberFormat="1" applyFont="1" applyBorder="1" applyAlignment="1">
      <alignment horizontal="right" vertical="center" wrapText="1"/>
    </xf>
    <xf numFmtId="1" fontId="7" fillId="0" borderId="106" xfId="40" applyNumberFormat="1" applyFont="1" applyBorder="1" applyAlignment="1">
      <alignment horizontal="right" vertical="center" wrapText="1"/>
    </xf>
    <xf numFmtId="195" fontId="7" fillId="0" borderId="85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7" fillId="0" borderId="114" xfId="0" applyNumberFormat="1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18" borderId="117" xfId="0" applyFont="1" applyFill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120" xfId="0" applyFont="1" applyBorder="1" applyAlignment="1">
      <alignment/>
    </xf>
    <xf numFmtId="0" fontId="7" fillId="0" borderId="121" xfId="0" applyFont="1" applyBorder="1" applyAlignment="1">
      <alignment/>
    </xf>
    <xf numFmtId="49" fontId="38" fillId="0" borderId="0" xfId="57" applyNumberFormat="1" applyFont="1" applyBorder="1" applyAlignment="1">
      <alignment vertical="center"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40" fillId="0" borderId="47" xfId="0" applyNumberFormat="1" applyFont="1" applyBorder="1" applyAlignment="1">
      <alignment/>
    </xf>
    <xf numFmtId="0" fontId="8" fillId="0" borderId="48" xfId="0" applyFont="1" applyBorder="1" applyAlignment="1">
      <alignment/>
    </xf>
    <xf numFmtId="49" fontId="8" fillId="0" borderId="48" xfId="57" applyNumberFormat="1" applyFont="1" applyBorder="1" applyAlignment="1">
      <alignment horizontal="center" vertical="center"/>
      <protection/>
    </xf>
    <xf numFmtId="3" fontId="8" fillId="0" borderId="48" xfId="0" applyNumberFormat="1" applyFont="1" applyBorder="1" applyAlignment="1">
      <alignment horizontal="center" vertical="center" wrapText="1"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49" fontId="8" fillId="0" borderId="89" xfId="0" applyNumberFormat="1" applyFont="1" applyBorder="1" applyAlignment="1">
      <alignment/>
    </xf>
    <xf numFmtId="0" fontId="8" fillId="0" borderId="75" xfId="0" applyFont="1" applyBorder="1" applyAlignment="1">
      <alignment/>
    </xf>
    <xf numFmtId="49" fontId="8" fillId="0" borderId="75" xfId="57" applyNumberFormat="1" applyFont="1" applyBorder="1" applyAlignment="1">
      <alignment horizontal="center" vertical="center"/>
      <protection/>
    </xf>
    <xf numFmtId="3" fontId="8" fillId="0" borderId="75" xfId="0" applyNumberFormat="1" applyFont="1" applyBorder="1" applyAlignment="1">
      <alignment horizontal="center" vertical="center" wrapText="1"/>
    </xf>
    <xf numFmtId="3" fontId="8" fillId="0" borderId="75" xfId="0" applyNumberFormat="1" applyFont="1" applyBorder="1" applyAlignment="1">
      <alignment/>
    </xf>
    <xf numFmtId="3" fontId="8" fillId="0" borderId="75" xfId="0" applyNumberFormat="1" applyFont="1" applyBorder="1" applyAlignment="1">
      <alignment/>
    </xf>
    <xf numFmtId="3" fontId="8" fillId="0" borderId="90" xfId="0" applyNumberFormat="1" applyFont="1" applyBorder="1" applyAlignment="1">
      <alignment/>
    </xf>
    <xf numFmtId="3" fontId="8" fillId="0" borderId="48" xfId="0" applyNumberFormat="1" applyFont="1" applyBorder="1" applyAlignment="1">
      <alignment wrapText="1"/>
    </xf>
    <xf numFmtId="3" fontId="8" fillId="0" borderId="48" xfId="0" applyNumberFormat="1" applyFont="1" applyBorder="1" applyAlignment="1">
      <alignment vertical="center"/>
    </xf>
    <xf numFmtId="49" fontId="40" fillId="0" borderId="88" xfId="0" applyNumberFormat="1" applyFont="1" applyBorder="1" applyAlignment="1">
      <alignment/>
    </xf>
    <xf numFmtId="0" fontId="8" fillId="0" borderId="83" xfId="0" applyFont="1" applyBorder="1" applyAlignment="1">
      <alignment/>
    </xf>
    <xf numFmtId="49" fontId="8" fillId="0" borderId="83" xfId="57" applyNumberFormat="1" applyFont="1" applyBorder="1" applyAlignment="1">
      <alignment horizontal="center" vertical="center"/>
      <protection/>
    </xf>
    <xf numFmtId="3" fontId="8" fillId="0" borderId="83" xfId="0" applyNumberFormat="1" applyFont="1" applyBorder="1" applyAlignment="1">
      <alignment horizontal="center" vertical="center" wrapText="1"/>
    </xf>
    <xf numFmtId="3" fontId="8" fillId="0" borderId="83" xfId="0" applyNumberFormat="1" applyFont="1" applyBorder="1" applyAlignment="1">
      <alignment wrapText="1"/>
    </xf>
    <xf numFmtId="0" fontId="8" fillId="0" borderId="83" xfId="0" applyFont="1" applyBorder="1" applyAlignment="1">
      <alignment vertical="center"/>
    </xf>
    <xf numFmtId="3" fontId="8" fillId="0" borderId="83" xfId="0" applyNumberFormat="1" applyFont="1" applyBorder="1" applyAlignment="1">
      <alignment vertical="center"/>
    </xf>
    <xf numFmtId="3" fontId="8" fillId="0" borderId="84" xfId="0" applyNumberFormat="1" applyFont="1" applyBorder="1" applyAlignment="1">
      <alignment/>
    </xf>
    <xf numFmtId="3" fontId="8" fillId="0" borderId="75" xfId="0" applyNumberFormat="1" applyFont="1" applyBorder="1" applyAlignment="1">
      <alignment vertical="center"/>
    </xf>
    <xf numFmtId="0" fontId="8" fillId="0" borderId="48" xfId="0" applyFont="1" applyBorder="1" applyAlignment="1">
      <alignment vertical="center" wrapText="1"/>
    </xf>
    <xf numFmtId="3" fontId="8" fillId="0" borderId="45" xfId="0" applyNumberFormat="1" applyFont="1" applyBorder="1" applyAlignment="1">
      <alignment/>
    </xf>
    <xf numFmtId="0" fontId="8" fillId="0" borderId="45" xfId="0" applyFont="1" applyBorder="1" applyAlignment="1">
      <alignment/>
    </xf>
    <xf numFmtId="3" fontId="8" fillId="0" borderId="77" xfId="0" applyNumberFormat="1" applyFont="1" applyBorder="1" applyAlignment="1">
      <alignment wrapText="1"/>
    </xf>
    <xf numFmtId="0" fontId="8" fillId="0" borderId="77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8" fillId="0" borderId="48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174" fontId="7" fillId="0" borderId="12" xfId="40" applyNumberFormat="1" applyFont="1" applyBorder="1" applyAlignment="1">
      <alignment horizontal="center" vertical="center" wrapText="1"/>
    </xf>
    <xf numFmtId="174" fontId="7" fillId="0" borderId="26" xfId="40" applyNumberFormat="1" applyFont="1" applyBorder="1" applyAlignment="1">
      <alignment horizontal="center" vertical="center" wrapText="1"/>
    </xf>
    <xf numFmtId="174" fontId="7" fillId="0" borderId="27" xfId="4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left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7" fillId="0" borderId="12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02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0" borderId="111" xfId="0" applyFont="1" applyBorder="1" applyAlignment="1">
      <alignment horizontal="center"/>
    </xf>
    <xf numFmtId="0" fontId="19" fillId="0" borderId="123" xfId="0" applyFont="1" applyBorder="1" applyAlignment="1">
      <alignment horizontal="center"/>
    </xf>
    <xf numFmtId="0" fontId="19" fillId="0" borderId="104" xfId="0" applyFont="1" applyBorder="1" applyAlignment="1">
      <alignment horizontal="center"/>
    </xf>
    <xf numFmtId="0" fontId="19" fillId="0" borderId="112" xfId="0" applyFont="1" applyBorder="1" applyAlignment="1">
      <alignment horizontal="center"/>
    </xf>
    <xf numFmtId="0" fontId="19" fillId="0" borderId="124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125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8" fillId="0" borderId="35" xfId="0" applyFont="1" applyBorder="1" applyAlignment="1">
      <alignment vertical="center" wrapText="1"/>
    </xf>
    <xf numFmtId="0" fontId="8" fillId="0" borderId="126" xfId="0" applyFont="1" applyBorder="1" applyAlignment="1">
      <alignment vertical="center" wrapText="1"/>
    </xf>
    <xf numFmtId="0" fontId="8" fillId="0" borderId="101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27" xfId="0" applyFont="1" applyBorder="1" applyAlignment="1">
      <alignment vertical="center" wrapText="1"/>
    </xf>
    <xf numFmtId="0" fontId="8" fillId="0" borderId="103" xfId="0" applyFont="1" applyBorder="1" applyAlignment="1">
      <alignment vertical="center" wrapText="1"/>
    </xf>
    <xf numFmtId="0" fontId="8" fillId="0" borderId="91" xfId="0" applyFont="1" applyBorder="1" applyAlignment="1">
      <alignment horizontal="left"/>
    </xf>
    <xf numFmtId="0" fontId="8" fillId="0" borderId="128" xfId="0" applyFont="1" applyBorder="1" applyAlignment="1">
      <alignment horizontal="left"/>
    </xf>
    <xf numFmtId="0" fontId="8" fillId="0" borderId="25" xfId="0" applyFont="1" applyBorder="1" applyAlignment="1">
      <alignment horizontal="left" vertical="center" wrapText="1"/>
    </xf>
    <xf numFmtId="0" fontId="8" fillId="0" borderId="12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/>
    </xf>
    <xf numFmtId="0" fontId="8" fillId="0" borderId="124" xfId="0" applyFont="1" applyBorder="1" applyAlignment="1">
      <alignment horizontal="left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7" fillId="0" borderId="38" xfId="60" applyNumberFormat="1" applyFont="1" applyBorder="1" applyAlignment="1">
      <alignment horizontal="center" vertical="center"/>
      <protection/>
    </xf>
    <xf numFmtId="3" fontId="7" fillId="0" borderId="40" xfId="60" applyNumberFormat="1" applyFont="1" applyBorder="1" applyAlignment="1">
      <alignment horizontal="center" vertical="center"/>
      <protection/>
    </xf>
    <xf numFmtId="3" fontId="0" fillId="0" borderId="0" xfId="60" applyNumberFormat="1" applyFont="1" applyBorder="1" applyAlignment="1">
      <alignment horizontal="center" vertical="center"/>
      <protection/>
    </xf>
    <xf numFmtId="3" fontId="0" fillId="0" borderId="0" xfId="60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3" fontId="7" fillId="0" borderId="38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9kv.osztályok3" xfId="56"/>
    <cellStyle name="Normál_2010 2. mód." xfId="57"/>
    <cellStyle name="Normál_egügy (3) 2" xfId="58"/>
    <cellStyle name="Normál_előir felh-1" xfId="59"/>
    <cellStyle name="Normál_előterjesztés számszaki táblák 2012 (version 1) (version 1) itthon (version 2) (version 1) (version 1) (version 1)" xfId="60"/>
    <cellStyle name="Normál_ktgv táblák 2011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2000\home\Pukltsgvet\N&#211;RA\K&#214;LT&#201;SGVET&#201;S\2013\oszt&#225;lyos%20t&#225;bla%20el&#337;terjeszt&#233;s\2013%20el&#337;terjeszt&#233;s%20sz&#225;mszaki%20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&#246;lts&#233;gvet&#233;s\2012%20k&#246;lts&#233;gvet&#233;s\K&#246;lts&#233;gvet&#233;s%20t&#225;bl&#225;zat%20mell&#233;kletei\Cig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égi"/>
      <sheetName val="Intézmények"/>
      <sheetName val="füzet"/>
      <sheetName val="ellenőrző"/>
      <sheetName val="Tartalomjegyzék"/>
      <sheetName val="1.Összesítő"/>
      <sheetName val="1.1.KTV-I mérleg"/>
      <sheetName val="1.2.Többéves kihat"/>
      <sheetName val="1.3.Előir.felh."/>
      <sheetName val="1.4. Közv. tám"/>
      <sheetName val="1.5.EU-S"/>
      <sheetName val="1.6. Mérleg"/>
      <sheetName val="1.7.Létszám"/>
      <sheetName val="2.ÖNKORMÁNYZAT"/>
      <sheetName val="2.1.Bevétel"/>
      <sheetName val="2.2.Ktv.tám"/>
      <sheetName val="2.3.Kiad."/>
      <sheetName val="2.4.Átad.Peszk."/>
      <sheetName val="2.5.Céltart"/>
      <sheetName val="2.6.Segély"/>
      <sheetName val="2.7.Beruh"/>
      <sheetName val="2.8.Felúj."/>
      <sheetName val="2.9.ADÓSSÁG"/>
      <sheetName val="2.10. hitel"/>
      <sheetName val="2.11. kamat"/>
      <sheetName val="2.12.Előir. felh."/>
      <sheetName val="3.POLGÁRMESTERI HIVATAL"/>
      <sheetName val="3.1. Bev-Kiad."/>
      <sheetName val="3.2.Céltart"/>
      <sheetName val="3.3.Segély"/>
      <sheetName val="3.4.Beruh."/>
      <sheetName val="3.5.Felúj"/>
      <sheetName val="3.6.Előir."/>
      <sheetName val="INTÉZMÉNYEK Ö"/>
      <sheetName val="4.GAMESZ Ö"/>
      <sheetName val="4.1.HSZI"/>
      <sheetName val="4.2.Bölcsi"/>
      <sheetName val="4.3.PSZGYVK"/>
      <sheetName val="4.4.SZOCIFOGI"/>
      <sheetName val="4.5.CSILI"/>
      <sheetName val="4.6.MÚZ."/>
      <sheetName val="4.7.BAR.O."/>
      <sheetName val="4.8.GÉZ.O."/>
      <sheetName val="4.9.LUR.O."/>
      <sheetName val="4.10.NYIT.O."/>
      <sheetName val="4.11.GYMOS.O."/>
      <sheetName val="4.12.KER.O."/>
      <sheetName val="4.13.GYÁI."/>
      <sheetName val="4.14. TÁI."/>
      <sheetName val="4.15.LÁI."/>
      <sheetName val="4.16. AÁI."/>
      <sheetName val="4.17.HAÁI."/>
      <sheetName val="4.18.ZMÁI."/>
      <sheetName val="4.19. VMÁI."/>
      <sheetName val="4.20.JAÁI."/>
      <sheetName val="4.21.LLMI."/>
      <sheetName val="4.22.NEVT"/>
      <sheetName val="4.23.GAMESZ INT."/>
      <sheetName val="4.24.GRSZIÁI"/>
      <sheetName val="4.25. BAR"/>
      <sheetName val="4.26. Előirfelh."/>
      <sheetName val="4.27.Beruh."/>
      <sheetName val="15.elői.felhaszn."/>
    </sheetNames>
    <sheetDataSet>
      <sheetData sheetId="28">
        <row r="3">
          <cell r="E3">
            <v>0</v>
          </cell>
          <cell r="G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."/>
      <sheetName val="2. mell."/>
      <sheetName val="3. mell."/>
      <sheetName val="4. mell."/>
      <sheetName val="5. mell."/>
      <sheetName val="6. mell."/>
      <sheetName val="7. mell."/>
      <sheetName val="8. mell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B1">
      <selection activeCell="E17" sqref="E17"/>
    </sheetView>
  </sheetViews>
  <sheetFormatPr defaultColWidth="9.140625" defaultRowHeight="12.75"/>
  <cols>
    <col min="2" max="2" width="8.8515625" style="0" bestFit="1" customWidth="1"/>
    <col min="3" max="3" width="34.00390625" style="0" bestFit="1" customWidth="1"/>
    <col min="4" max="4" width="11.8515625" style="0" bestFit="1" customWidth="1"/>
    <col min="6" max="6" width="7.7109375" style="0" bestFit="1" customWidth="1"/>
    <col min="7" max="7" width="17.00390625" style="0" bestFit="1" customWidth="1"/>
    <col min="8" max="8" width="19.7109375" style="0" customWidth="1"/>
  </cols>
  <sheetData>
    <row r="1" spans="1:13" ht="26.25" thickBot="1">
      <c r="A1" s="622"/>
      <c r="B1" s="623" t="s">
        <v>328</v>
      </c>
      <c r="C1" s="624" t="s">
        <v>329</v>
      </c>
      <c r="D1" s="625" t="s">
        <v>330</v>
      </c>
      <c r="E1" s="626" t="s">
        <v>331</v>
      </c>
      <c r="F1" s="627" t="s">
        <v>332</v>
      </c>
      <c r="G1" s="627" t="s">
        <v>333</v>
      </c>
      <c r="H1" s="627" t="s">
        <v>334</v>
      </c>
      <c r="I1" s="628" t="s">
        <v>335</v>
      </c>
      <c r="J1" s="629" t="s">
        <v>336</v>
      </c>
      <c r="K1" s="629" t="s">
        <v>337</v>
      </c>
      <c r="L1" s="630" t="s">
        <v>338</v>
      </c>
      <c r="M1" s="631" t="s">
        <v>339</v>
      </c>
    </row>
    <row r="2" spans="1:13" ht="13.5" thickBot="1">
      <c r="A2" s="622"/>
      <c r="B2" s="632"/>
      <c r="C2" s="622"/>
      <c r="D2" s="622"/>
      <c r="E2" s="633"/>
      <c r="F2" s="622"/>
      <c r="G2" s="622"/>
      <c r="H2" s="622"/>
      <c r="I2" s="622"/>
      <c r="J2" s="634"/>
      <c r="K2" s="635"/>
      <c r="L2" s="622"/>
      <c r="M2" s="622"/>
    </row>
    <row r="3" spans="1:13" ht="12.75">
      <c r="A3" s="622"/>
      <c r="B3" s="636" t="s">
        <v>340</v>
      </c>
      <c r="C3" s="637" t="s">
        <v>341</v>
      </c>
      <c r="D3" s="638"/>
      <c r="E3" s="633"/>
      <c r="F3" s="633"/>
      <c r="G3" s="622"/>
      <c r="H3" s="622"/>
      <c r="I3" s="622"/>
      <c r="J3" s="622"/>
      <c r="K3" s="639"/>
      <c r="L3" s="639"/>
      <c r="M3" s="622"/>
    </row>
    <row r="4" spans="1:13" ht="13.5" thickBot="1">
      <c r="A4" s="622"/>
      <c r="B4" s="632"/>
      <c r="C4" s="622"/>
      <c r="D4" s="622"/>
      <c r="E4" s="633"/>
      <c r="F4" s="622"/>
      <c r="G4" s="622"/>
      <c r="H4" s="622"/>
      <c r="I4" s="622"/>
      <c r="J4" s="640"/>
      <c r="K4" s="639"/>
      <c r="L4" s="622"/>
      <c r="M4" s="622"/>
    </row>
    <row r="5" spans="1:13" ht="12.75">
      <c r="A5" s="622"/>
      <c r="B5" s="641" t="s">
        <v>342</v>
      </c>
      <c r="C5" s="673" t="s">
        <v>343</v>
      </c>
      <c r="D5" s="642" t="s">
        <v>344</v>
      </c>
      <c r="E5" s="643" t="s">
        <v>345</v>
      </c>
      <c r="F5" s="644" t="s">
        <v>346</v>
      </c>
      <c r="G5" s="666" t="s">
        <v>275</v>
      </c>
      <c r="H5" s="667"/>
      <c r="I5" s="645">
        <v>4</v>
      </c>
      <c r="J5" s="645"/>
      <c r="K5" s="646"/>
      <c r="L5" s="622"/>
      <c r="M5" s="622"/>
    </row>
    <row r="6" spans="1:13" ht="39" thickBot="1">
      <c r="A6" s="622"/>
      <c r="B6" s="647"/>
      <c r="C6" s="674"/>
      <c r="D6" s="648" t="s">
        <v>344</v>
      </c>
      <c r="E6" s="649" t="s">
        <v>347</v>
      </c>
      <c r="F6" s="650" t="s">
        <v>346</v>
      </c>
      <c r="G6" s="668" t="s">
        <v>352</v>
      </c>
      <c r="H6" s="669" t="s">
        <v>353</v>
      </c>
      <c r="I6" s="652"/>
      <c r="J6" s="652">
        <v>4</v>
      </c>
      <c r="K6" s="653"/>
      <c r="L6" s="622"/>
      <c r="M6" s="622"/>
    </row>
    <row r="7" spans="1:13" ht="12.75">
      <c r="A7" s="622"/>
      <c r="B7" s="632"/>
      <c r="C7" s="622"/>
      <c r="D7" s="622"/>
      <c r="E7" s="633"/>
      <c r="F7" s="622"/>
      <c r="G7" s="622"/>
      <c r="H7" s="622"/>
      <c r="I7" s="622"/>
      <c r="J7" s="640"/>
      <c r="K7" s="639"/>
      <c r="L7" s="622"/>
      <c r="M7" s="622"/>
    </row>
    <row r="8" spans="1:13" ht="12.75">
      <c r="A8" s="622"/>
      <c r="B8" s="632"/>
      <c r="C8" s="622"/>
      <c r="D8" s="622"/>
      <c r="E8" s="633"/>
      <c r="F8" s="622"/>
      <c r="G8" s="622"/>
      <c r="H8" s="622"/>
      <c r="I8" s="622"/>
      <c r="J8" s="640"/>
      <c r="K8" s="639"/>
      <c r="L8" s="622"/>
      <c r="M8" s="622"/>
    </row>
    <row r="9" spans="1:13" ht="12.75">
      <c r="A9" s="622"/>
      <c r="B9" s="632"/>
      <c r="C9" s="622"/>
      <c r="D9" s="622"/>
      <c r="E9" s="633"/>
      <c r="F9" s="622"/>
      <c r="G9" s="622"/>
      <c r="H9" s="622"/>
      <c r="I9" s="622"/>
      <c r="J9" s="640"/>
      <c r="K9" s="639"/>
      <c r="L9" s="622"/>
      <c r="M9" s="622"/>
    </row>
    <row r="10" spans="1:13" ht="12.75">
      <c r="A10" s="622"/>
      <c r="B10" s="632"/>
      <c r="C10" s="622"/>
      <c r="D10" s="622"/>
      <c r="E10" s="633"/>
      <c r="F10" s="622"/>
      <c r="G10" s="622"/>
      <c r="H10" s="622"/>
      <c r="I10" s="622"/>
      <c r="J10" s="640"/>
      <c r="K10" s="639"/>
      <c r="L10" s="622"/>
      <c r="M10" s="622"/>
    </row>
    <row r="12" spans="2:4" ht="12.75">
      <c r="B12" s="636" t="s">
        <v>349</v>
      </c>
      <c r="C12" s="637" t="s">
        <v>350</v>
      </c>
      <c r="D12" s="638"/>
    </row>
    <row r="13" ht="13.5" thickBot="1"/>
    <row r="14" spans="1:12" ht="38.25">
      <c r="A14" s="622"/>
      <c r="B14" s="641" t="s">
        <v>351</v>
      </c>
      <c r="C14" s="673"/>
      <c r="D14" s="642" t="s">
        <v>344</v>
      </c>
      <c r="E14" s="643" t="s">
        <v>345</v>
      </c>
      <c r="F14" s="644" t="s">
        <v>346</v>
      </c>
      <c r="G14" s="654" t="s">
        <v>352</v>
      </c>
      <c r="H14" s="665" t="s">
        <v>353</v>
      </c>
      <c r="I14" s="655"/>
      <c r="J14" s="655">
        <v>30</v>
      </c>
      <c r="K14" s="646"/>
      <c r="L14" s="622"/>
    </row>
    <row r="15" spans="1:12" ht="12.75">
      <c r="A15" s="622"/>
      <c r="B15" s="656"/>
      <c r="C15" s="675"/>
      <c r="D15" s="657"/>
      <c r="E15" s="658" t="s">
        <v>347</v>
      </c>
      <c r="F15" s="659" t="s">
        <v>346</v>
      </c>
      <c r="G15" s="660" t="s">
        <v>354</v>
      </c>
      <c r="H15" s="661" t="s">
        <v>355</v>
      </c>
      <c r="I15" s="662"/>
      <c r="J15" s="662">
        <v>-24</v>
      </c>
      <c r="K15" s="663"/>
      <c r="L15" s="622"/>
    </row>
    <row r="16" spans="1:12" ht="13.5" thickBot="1">
      <c r="A16" s="622"/>
      <c r="B16" s="647"/>
      <c r="C16" s="674"/>
      <c r="D16" s="648" t="s">
        <v>344</v>
      </c>
      <c r="E16" s="649" t="s">
        <v>347</v>
      </c>
      <c r="F16" s="650" t="s">
        <v>346</v>
      </c>
      <c r="G16" s="651" t="s">
        <v>348</v>
      </c>
      <c r="H16" s="648" t="s">
        <v>356</v>
      </c>
      <c r="I16" s="664"/>
      <c r="J16" s="664">
        <v>-6</v>
      </c>
      <c r="K16" s="653"/>
      <c r="L16" s="622"/>
    </row>
  </sheetData>
  <mergeCells count="2">
    <mergeCell ref="C5:C6"/>
    <mergeCell ref="C14:C16"/>
  </mergeCells>
  <printOptions/>
  <pageMargins left="0.75" right="0.75" top="1" bottom="1" header="0.5" footer="0.5"/>
  <pageSetup horizontalDpi="600" verticalDpi="600" orientation="landscape" paperSize="9" scale="80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F52"/>
  <sheetViews>
    <sheetView workbookViewId="0" topLeftCell="A31">
      <selection activeCell="A35" sqref="A35"/>
    </sheetView>
  </sheetViews>
  <sheetFormatPr defaultColWidth="9.140625" defaultRowHeight="12.75"/>
  <cols>
    <col min="1" max="1" width="57.140625" style="0" bestFit="1" customWidth="1"/>
    <col min="2" max="2" width="15.421875" style="0" customWidth="1"/>
    <col min="3" max="3" width="14.57421875" style="0" customWidth="1"/>
    <col min="4" max="4" width="15.421875" style="0" customWidth="1"/>
  </cols>
  <sheetData>
    <row r="1" spans="1:6" ht="13.5" thickBot="1">
      <c r="A1" s="745" t="s">
        <v>284</v>
      </c>
      <c r="B1" s="745"/>
      <c r="C1" s="745"/>
      <c r="D1" s="745"/>
      <c r="E1" s="79"/>
      <c r="F1" s="79"/>
    </row>
    <row r="2" spans="1:6" ht="12.75" customHeight="1">
      <c r="A2" s="748" t="s">
        <v>126</v>
      </c>
      <c r="B2" s="746" t="s">
        <v>285</v>
      </c>
      <c r="C2" s="746" t="s">
        <v>286</v>
      </c>
      <c r="D2" s="746" t="s">
        <v>287</v>
      </c>
      <c r="E2" s="79"/>
      <c r="F2" s="79"/>
    </row>
    <row r="3" spans="1:6" ht="13.5" thickBot="1">
      <c r="A3" s="749"/>
      <c r="B3" s="750"/>
      <c r="C3" s="750"/>
      <c r="D3" s="747"/>
      <c r="E3" s="79"/>
      <c r="F3" s="79"/>
    </row>
    <row r="4" spans="1:6" ht="13.5" thickBot="1">
      <c r="A4" s="452" t="s">
        <v>1</v>
      </c>
      <c r="B4" s="28">
        <f>B5+B6+B7+B8+B11</f>
        <v>2323</v>
      </c>
      <c r="C4" s="28">
        <f>C5+C6+C7+C8+C11+C12</f>
        <v>2377</v>
      </c>
      <c r="D4" s="28">
        <f>D5+D6+D7+D8+D11</f>
        <v>1642</v>
      </c>
      <c r="E4" s="79"/>
      <c r="F4" s="79"/>
    </row>
    <row r="5" spans="1:6" ht="12.75">
      <c r="A5" s="453" t="s">
        <v>288</v>
      </c>
      <c r="B5" s="454"/>
      <c r="C5" s="455">
        <v>27</v>
      </c>
      <c r="D5" s="455">
        <v>25</v>
      </c>
      <c r="E5" s="79"/>
      <c r="F5" s="79"/>
    </row>
    <row r="6" spans="1:6" ht="12.75">
      <c r="A6" s="456" t="s">
        <v>289</v>
      </c>
      <c r="B6" s="457"/>
      <c r="C6" s="20"/>
      <c r="D6" s="458"/>
      <c r="E6" s="79"/>
      <c r="F6" s="79"/>
    </row>
    <row r="7" spans="1:6" ht="12.75">
      <c r="A7" s="459" t="s">
        <v>290</v>
      </c>
      <c r="B7" s="460">
        <v>222</v>
      </c>
      <c r="C7" s="457">
        <v>429</v>
      </c>
      <c r="D7" s="457">
        <v>923</v>
      </c>
      <c r="E7" s="79"/>
      <c r="F7" s="79"/>
    </row>
    <row r="8" spans="1:6" ht="12.75">
      <c r="A8" s="461" t="s">
        <v>291</v>
      </c>
      <c r="B8" s="457">
        <f>SUM(B9:B10)</f>
        <v>900</v>
      </c>
      <c r="C8" s="457">
        <f>SUM(C9:C10)</f>
        <v>1921</v>
      </c>
      <c r="D8" s="457">
        <f>SUM(D9:D10)</f>
        <v>0</v>
      </c>
      <c r="E8" s="79"/>
      <c r="F8" s="79"/>
    </row>
    <row r="9" spans="1:6" ht="12.75">
      <c r="A9" s="462" t="s">
        <v>292</v>
      </c>
      <c r="B9" s="457">
        <v>900</v>
      </c>
      <c r="C9" s="20">
        <v>1921</v>
      </c>
      <c r="D9" s="458"/>
      <c r="E9" s="79"/>
      <c r="F9" s="79"/>
    </row>
    <row r="10" spans="1:6" ht="12.75">
      <c r="A10" s="463" t="s">
        <v>293</v>
      </c>
      <c r="B10" s="457"/>
      <c r="C10" s="20"/>
      <c r="D10" s="458"/>
      <c r="E10" s="79"/>
      <c r="F10" s="79"/>
    </row>
    <row r="11" spans="1:6" ht="38.25">
      <c r="A11" s="464" t="s">
        <v>294</v>
      </c>
      <c r="B11" s="457">
        <v>1201</v>
      </c>
      <c r="C11" s="20"/>
      <c r="D11" s="458">
        <v>694</v>
      </c>
      <c r="E11" s="79"/>
      <c r="F11" s="79"/>
    </row>
    <row r="12" spans="1:6" ht="13.5" thickBot="1">
      <c r="A12" s="465" t="s">
        <v>295</v>
      </c>
      <c r="B12" s="466"/>
      <c r="C12" s="467"/>
      <c r="D12" s="468"/>
      <c r="E12" s="79"/>
      <c r="F12" s="79"/>
    </row>
    <row r="13" spans="1:6" ht="13.5" thickBot="1">
      <c r="A13" s="469" t="s">
        <v>296</v>
      </c>
      <c r="B13" s="470">
        <f>B14+B15+B16+B20</f>
        <v>0</v>
      </c>
      <c r="C13" s="470">
        <f>C14+C15+C16+C20</f>
        <v>0</v>
      </c>
      <c r="D13" s="470">
        <f>D14+D15+D16+D20</f>
        <v>0</v>
      </c>
      <c r="E13" s="79"/>
      <c r="F13" s="79"/>
    </row>
    <row r="14" spans="1:6" ht="12.75">
      <c r="A14" s="216" t="s">
        <v>158</v>
      </c>
      <c r="B14" s="455"/>
      <c r="C14" s="18"/>
      <c r="D14" s="471"/>
      <c r="E14" s="79"/>
      <c r="F14" s="79"/>
    </row>
    <row r="15" spans="1:6" ht="12.75">
      <c r="A15" s="169" t="s">
        <v>159</v>
      </c>
      <c r="B15" s="472"/>
      <c r="C15" s="472"/>
      <c r="D15" s="472"/>
      <c r="E15" s="79"/>
      <c r="F15" s="79"/>
    </row>
    <row r="16" spans="1:6" ht="12.75">
      <c r="A16" s="169" t="s">
        <v>160</v>
      </c>
      <c r="B16" s="473"/>
      <c r="C16" s="473"/>
      <c r="D16" s="473"/>
      <c r="E16" s="79"/>
      <c r="F16" s="79"/>
    </row>
    <row r="17" spans="1:6" ht="12.75">
      <c r="A17" s="169" t="s">
        <v>297</v>
      </c>
      <c r="B17" s="473"/>
      <c r="C17" s="20"/>
      <c r="D17" s="458"/>
      <c r="E17" s="79"/>
      <c r="F17" s="79"/>
    </row>
    <row r="18" spans="1:6" ht="12.75">
      <c r="A18" s="474" t="s">
        <v>298</v>
      </c>
      <c r="B18" s="475"/>
      <c r="C18" s="475"/>
      <c r="D18" s="20"/>
      <c r="E18" s="79"/>
      <c r="F18" s="79"/>
    </row>
    <row r="19" spans="1:6" ht="12.75">
      <c r="A19" s="462" t="s">
        <v>299</v>
      </c>
      <c r="B19" s="20"/>
      <c r="C19" s="20"/>
      <c r="D19" s="458"/>
      <c r="E19" s="79"/>
      <c r="F19" s="79"/>
    </row>
    <row r="20" spans="1:6" ht="39" thickBot="1">
      <c r="A20" s="476" t="s">
        <v>164</v>
      </c>
      <c r="B20" s="467"/>
      <c r="C20" s="467"/>
      <c r="D20" s="468"/>
      <c r="E20" s="79"/>
      <c r="F20" s="79"/>
    </row>
    <row r="21" spans="1:6" s="84" customFormat="1" ht="19.5" customHeight="1" thickBot="1">
      <c r="A21" s="477" t="s">
        <v>300</v>
      </c>
      <c r="B21" s="12">
        <f>B4+B13</f>
        <v>2323</v>
      </c>
      <c r="C21" s="12">
        <f>C4+C13</f>
        <v>2377</v>
      </c>
      <c r="D21" s="12">
        <f>D4+D13</f>
        <v>1642</v>
      </c>
      <c r="E21" s="478"/>
      <c r="F21" s="478"/>
    </row>
    <row r="23" spans="1:6" ht="12.75">
      <c r="A23" s="79"/>
      <c r="B23" s="479"/>
      <c r="C23" s="79"/>
      <c r="D23" s="79"/>
      <c r="E23" s="79"/>
      <c r="F23" s="79"/>
    </row>
    <row r="24" spans="1:4" ht="13.5" thickBot="1">
      <c r="A24" s="681" t="s">
        <v>301</v>
      </c>
      <c r="B24" s="681"/>
      <c r="C24" s="681"/>
      <c r="D24" s="681"/>
    </row>
    <row r="25" spans="1:4" ht="26.25" thickBot="1">
      <c r="A25" s="480" t="s">
        <v>302</v>
      </c>
      <c r="B25" s="451" t="s">
        <v>285</v>
      </c>
      <c r="C25" s="451" t="s">
        <v>286</v>
      </c>
      <c r="D25" s="451" t="s">
        <v>287</v>
      </c>
    </row>
    <row r="26" spans="1:4" ht="13.5" thickBot="1">
      <c r="A26" s="481" t="s">
        <v>29</v>
      </c>
      <c r="B26" s="482">
        <f>B27+B28+B29+B30+B31</f>
        <v>2323</v>
      </c>
      <c r="C26" s="482">
        <f>C27+C28+C29+C30+C31</f>
        <v>1176</v>
      </c>
      <c r="D26" s="482">
        <f>D27+D28+D29+D30+D31</f>
        <v>694</v>
      </c>
    </row>
    <row r="27" spans="1:4" ht="12.75">
      <c r="A27" s="483" t="s">
        <v>30</v>
      </c>
      <c r="B27" s="484">
        <v>100</v>
      </c>
      <c r="C27" s="485">
        <v>22</v>
      </c>
      <c r="D27" s="486">
        <v>4</v>
      </c>
    </row>
    <row r="28" spans="1:4" ht="12.75">
      <c r="A28" s="332" t="s">
        <v>303</v>
      </c>
      <c r="B28" s="487">
        <v>27</v>
      </c>
      <c r="C28" s="488">
        <v>1</v>
      </c>
      <c r="D28" s="489">
        <v>2</v>
      </c>
    </row>
    <row r="29" spans="1:4" ht="12.75">
      <c r="A29" s="332" t="s">
        <v>31</v>
      </c>
      <c r="B29" s="487">
        <v>2196</v>
      </c>
      <c r="C29" s="488">
        <v>1153</v>
      </c>
      <c r="D29" s="489">
        <v>688</v>
      </c>
    </row>
    <row r="30" spans="1:4" ht="12.75">
      <c r="A30" s="332" t="s">
        <v>32</v>
      </c>
      <c r="B30" s="487"/>
      <c r="C30" s="488"/>
      <c r="D30" s="489"/>
    </row>
    <row r="31" spans="1:4" ht="12.75">
      <c r="A31" s="332" t="s">
        <v>33</v>
      </c>
      <c r="B31" s="487"/>
      <c r="C31" s="487"/>
      <c r="D31" s="487"/>
    </row>
    <row r="32" spans="1:4" ht="12.75">
      <c r="A32" s="332" t="s">
        <v>304</v>
      </c>
      <c r="B32" s="487"/>
      <c r="C32" s="487"/>
      <c r="D32" s="490"/>
    </row>
    <row r="33" spans="1:4" ht="12.75">
      <c r="A33" s="491" t="s">
        <v>305</v>
      </c>
      <c r="B33" s="487"/>
      <c r="C33" s="488"/>
      <c r="D33" s="489"/>
    </row>
    <row r="34" spans="1:4" ht="12.75">
      <c r="A34" s="491" t="s">
        <v>306</v>
      </c>
      <c r="B34" s="487"/>
      <c r="C34" s="488"/>
      <c r="D34" s="489"/>
    </row>
    <row r="35" spans="1:4" ht="12.75">
      <c r="A35" s="25" t="s">
        <v>307</v>
      </c>
      <c r="B35" s="487"/>
      <c r="C35" s="488"/>
      <c r="D35" s="489"/>
    </row>
    <row r="36" spans="1:4" ht="12.75">
      <c r="A36" s="80" t="s">
        <v>308</v>
      </c>
      <c r="B36" s="487"/>
      <c r="C36" s="488"/>
      <c r="D36" s="489"/>
    </row>
    <row r="37" spans="1:4" ht="12.75">
      <c r="A37" s="492" t="s">
        <v>309</v>
      </c>
      <c r="B37" s="487"/>
      <c r="C37" s="488"/>
      <c r="D37" s="489"/>
    </row>
    <row r="38" spans="1:4" ht="13.5" thickBot="1">
      <c r="A38" s="493" t="s">
        <v>310</v>
      </c>
      <c r="B38" s="494"/>
      <c r="C38" s="495"/>
      <c r="D38" s="496"/>
    </row>
    <row r="39" spans="1:4" ht="13.5" thickBot="1">
      <c r="A39" s="469" t="s">
        <v>36</v>
      </c>
      <c r="B39" s="497">
        <f>B40+B41+B42</f>
        <v>0</v>
      </c>
      <c r="C39" s="497">
        <f>C40+C41+C42</f>
        <v>0</v>
      </c>
      <c r="D39" s="497">
        <f>D40+D41+D42</f>
        <v>0</v>
      </c>
    </row>
    <row r="40" spans="1:4" ht="12.75">
      <c r="A40" s="483" t="s">
        <v>311</v>
      </c>
      <c r="B40" s="484"/>
      <c r="C40" s="485"/>
      <c r="D40" s="486"/>
    </row>
    <row r="41" spans="1:4" ht="12.75">
      <c r="A41" s="498" t="s">
        <v>312</v>
      </c>
      <c r="B41" s="487"/>
      <c r="C41" s="488"/>
      <c r="D41" s="489"/>
    </row>
    <row r="42" spans="1:4" ht="12.75">
      <c r="A42" s="80" t="s">
        <v>39</v>
      </c>
      <c r="B42" s="487"/>
      <c r="C42" s="487"/>
      <c r="D42" s="487"/>
    </row>
    <row r="43" spans="1:4" ht="12.75">
      <c r="A43" s="332" t="s">
        <v>313</v>
      </c>
      <c r="B43" s="487"/>
      <c r="C43" s="487"/>
      <c r="D43" s="487"/>
    </row>
    <row r="44" spans="1:4" ht="12.75">
      <c r="A44" s="80" t="s">
        <v>314</v>
      </c>
      <c r="B44" s="487"/>
      <c r="C44" s="499"/>
      <c r="D44" s="499"/>
    </row>
    <row r="45" spans="1:4" ht="12.75">
      <c r="A45" s="80" t="s">
        <v>315</v>
      </c>
      <c r="B45" s="487"/>
      <c r="C45" s="488"/>
      <c r="D45" s="489"/>
    </row>
    <row r="46" spans="1:4" ht="12.75">
      <c r="A46" s="500" t="s">
        <v>175</v>
      </c>
      <c r="B46" s="487"/>
      <c r="C46" s="488"/>
      <c r="D46" s="489"/>
    </row>
    <row r="47" spans="1:4" ht="12.75">
      <c r="A47" s="492" t="s">
        <v>316</v>
      </c>
      <c r="B47" s="487"/>
      <c r="C47" s="499"/>
      <c r="D47" s="499"/>
    </row>
    <row r="48" spans="1:4" ht="13.5" thickBot="1">
      <c r="A48" s="459" t="s">
        <v>317</v>
      </c>
      <c r="B48" s="487"/>
      <c r="C48" s="488"/>
      <c r="D48" s="489"/>
    </row>
    <row r="49" spans="1:4" ht="13.5" thickBot="1">
      <c r="A49" s="37" t="s">
        <v>318</v>
      </c>
      <c r="B49" s="497">
        <f>B26+B39</f>
        <v>2323</v>
      </c>
      <c r="C49" s="497">
        <f>C26+C39</f>
        <v>1176</v>
      </c>
      <c r="D49" s="497">
        <f>D26+D39</f>
        <v>694</v>
      </c>
    </row>
    <row r="50" spans="1:4" ht="12.75">
      <c r="A50" s="501"/>
      <c r="B50" s="502"/>
      <c r="C50" s="502"/>
      <c r="D50" s="502"/>
    </row>
    <row r="51" spans="1:3" ht="12.75">
      <c r="A51" s="79"/>
      <c r="B51" s="161"/>
      <c r="C51" s="503"/>
    </row>
    <row r="52" spans="1:3" ht="12.75">
      <c r="A52" s="136"/>
      <c r="B52" s="135"/>
      <c r="C52" s="136"/>
    </row>
  </sheetData>
  <mergeCells count="6">
    <mergeCell ref="A24:D24"/>
    <mergeCell ref="A1:D1"/>
    <mergeCell ref="D2:D3"/>
    <mergeCell ref="A2:A3"/>
    <mergeCell ref="B2:B3"/>
    <mergeCell ref="C2:C3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&amp;LTÁJÉKOZTATÓ TÁBLA!&amp;C&amp;"Times New Roman,Normál"PESTERZSÉBETI ÖRMÉNY NEMZETISÉGI ÖNKORMÁNYZAT
bevételei és kiadásai 
Áht. 102. § (3) bekezdése szerinti mérlege
(e Ft)&amp;R&amp;"Times New Roman,Normál"9. sz. melléklet
25/2013. (VI.26.) sz. ÖNÖ 
határozat alapján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Q64"/>
  <sheetViews>
    <sheetView tabSelected="1" workbookViewId="0" topLeftCell="A1">
      <pane xSplit="1" ySplit="2" topLeftCell="N3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D59" sqref="D59"/>
    </sheetView>
  </sheetViews>
  <sheetFormatPr defaultColWidth="9.140625" defaultRowHeight="12.75"/>
  <cols>
    <col min="1" max="1" width="51.57421875" style="136" customWidth="1"/>
    <col min="2" max="2" width="12.8515625" style="135" customWidth="1"/>
    <col min="3" max="3" width="12.57421875" style="135" customWidth="1"/>
    <col min="4" max="4" width="14.57421875" style="135" customWidth="1"/>
    <col min="5" max="5" width="10.57421875" style="135" customWidth="1"/>
    <col min="6" max="6" width="12.8515625" style="135" hidden="1" customWidth="1"/>
    <col min="7" max="7" width="12.57421875" style="136" hidden="1" customWidth="1"/>
    <col min="8" max="8" width="14.57421875" style="136" hidden="1" customWidth="1"/>
    <col min="9" max="9" width="10.57421875" style="136" hidden="1" customWidth="1"/>
    <col min="10" max="10" width="12.8515625" style="136" customWidth="1"/>
    <col min="11" max="11" width="12.57421875" style="136" customWidth="1"/>
    <col min="12" max="12" width="14.57421875" style="136" customWidth="1"/>
    <col min="13" max="13" width="10.57421875" style="136" customWidth="1"/>
    <col min="14" max="14" width="12.8515625" style="136" customWidth="1"/>
    <col min="15" max="15" width="12.57421875" style="136" customWidth="1"/>
    <col min="16" max="16" width="14.57421875" style="136" customWidth="1"/>
    <col min="17" max="17" width="10.57421875" style="136" customWidth="1"/>
    <col min="18" max="16384" width="9.140625" style="136" customWidth="1"/>
  </cols>
  <sheetData>
    <row r="1" spans="1:17" ht="13.5" customHeight="1" thickBot="1">
      <c r="A1" s="679" t="s">
        <v>10</v>
      </c>
      <c r="B1" s="676" t="s">
        <v>319</v>
      </c>
      <c r="C1" s="677"/>
      <c r="D1" s="677"/>
      <c r="E1" s="678"/>
      <c r="F1" s="676" t="s">
        <v>327</v>
      </c>
      <c r="G1" s="677"/>
      <c r="H1" s="677"/>
      <c r="I1" s="678"/>
      <c r="J1" s="676" t="s">
        <v>322</v>
      </c>
      <c r="K1" s="677"/>
      <c r="L1" s="677"/>
      <c r="M1" s="678"/>
      <c r="N1" s="676" t="s">
        <v>357</v>
      </c>
      <c r="O1" s="677"/>
      <c r="P1" s="677"/>
      <c r="Q1" s="678"/>
    </row>
    <row r="2" spans="1:17" ht="42" customHeight="1" thickBot="1">
      <c r="A2" s="680"/>
      <c r="B2" s="137" t="s">
        <v>149</v>
      </c>
      <c r="C2" s="138" t="s">
        <v>150</v>
      </c>
      <c r="D2" s="138" t="s">
        <v>151</v>
      </c>
      <c r="E2" s="176" t="s">
        <v>80</v>
      </c>
      <c r="F2" s="137" t="s">
        <v>149</v>
      </c>
      <c r="G2" s="138" t="s">
        <v>150</v>
      </c>
      <c r="H2" s="138" t="s">
        <v>151</v>
      </c>
      <c r="I2" s="176" t="s">
        <v>80</v>
      </c>
      <c r="J2" s="137" t="s">
        <v>149</v>
      </c>
      <c r="K2" s="138" t="s">
        <v>150</v>
      </c>
      <c r="L2" s="138" t="s">
        <v>151</v>
      </c>
      <c r="M2" s="176" t="s">
        <v>80</v>
      </c>
      <c r="N2" s="137" t="s">
        <v>149</v>
      </c>
      <c r="O2" s="138" t="s">
        <v>150</v>
      </c>
      <c r="P2" s="138" t="s">
        <v>151</v>
      </c>
      <c r="Q2" s="176" t="s">
        <v>80</v>
      </c>
    </row>
    <row r="3" spans="1:17" s="142" customFormat="1" ht="24.75" customHeight="1" thickBot="1">
      <c r="A3" s="139" t="s">
        <v>1</v>
      </c>
      <c r="B3" s="140">
        <f>B4+B5+B7+B13</f>
        <v>2323</v>
      </c>
      <c r="C3" s="141">
        <f>C4+C5+C7+C13</f>
        <v>0</v>
      </c>
      <c r="D3" s="141">
        <f>D4+D5+D7+D13</f>
        <v>0</v>
      </c>
      <c r="E3" s="507">
        <f>SUM(B3:D3)</f>
        <v>2323</v>
      </c>
      <c r="F3" s="140">
        <f>F4+F5+F7+F13</f>
        <v>2323</v>
      </c>
      <c r="G3" s="141">
        <f>G4+G5+G7+G13</f>
        <v>0</v>
      </c>
      <c r="H3" s="141">
        <f>H4+H5+H7+H13</f>
        <v>0</v>
      </c>
      <c r="I3" s="507">
        <f>SUM(F3:H3)</f>
        <v>2323</v>
      </c>
      <c r="J3" s="140">
        <f>J4+J5+J7+J13</f>
        <v>4</v>
      </c>
      <c r="K3" s="141">
        <f>K4+K5+K7+K13</f>
        <v>0</v>
      </c>
      <c r="L3" s="141">
        <f>L4+L5+L7+L13</f>
        <v>0</v>
      </c>
      <c r="M3" s="507">
        <f>SUM(J3:L3)</f>
        <v>4</v>
      </c>
      <c r="N3" s="140">
        <f>N4+N5+N7+N13</f>
        <v>2327</v>
      </c>
      <c r="O3" s="141">
        <f>O4+O5+O7+O13</f>
        <v>0</v>
      </c>
      <c r="P3" s="141">
        <f>P4+P5+P7+P13</f>
        <v>0</v>
      </c>
      <c r="Q3" s="507">
        <f>SUM(N3:P3)</f>
        <v>2327</v>
      </c>
    </row>
    <row r="4" spans="1:17" s="146" customFormat="1" ht="15" customHeight="1">
      <c r="A4" s="143" t="s">
        <v>27</v>
      </c>
      <c r="B4" s="144"/>
      <c r="C4" s="145"/>
      <c r="D4" s="145"/>
      <c r="E4" s="508">
        <f>SUM(B4:D4)</f>
        <v>0</v>
      </c>
      <c r="F4" s="144"/>
      <c r="G4" s="145"/>
      <c r="H4" s="145"/>
      <c r="I4" s="508">
        <f>SUM(F4:H4)</f>
        <v>0</v>
      </c>
      <c r="J4" s="144">
        <v>4</v>
      </c>
      <c r="K4" s="145"/>
      <c r="L4" s="145"/>
      <c r="M4" s="508">
        <f>SUM(J4:L4)</f>
        <v>4</v>
      </c>
      <c r="N4" s="144">
        <f>F4+J4</f>
        <v>4</v>
      </c>
      <c r="O4" s="145">
        <f>G4+K4</f>
        <v>0</v>
      </c>
      <c r="P4" s="145">
        <f>H4+L4</f>
        <v>0</v>
      </c>
      <c r="Q4" s="508">
        <f>I4+M4</f>
        <v>4</v>
      </c>
    </row>
    <row r="5" spans="1:17" s="146" customFormat="1" ht="15" customHeight="1">
      <c r="A5" s="147" t="s">
        <v>152</v>
      </c>
      <c r="B5" s="148">
        <f>B6</f>
        <v>222</v>
      </c>
      <c r="C5" s="149">
        <f>C6</f>
        <v>0</v>
      </c>
      <c r="D5" s="149">
        <f>D6</f>
        <v>0</v>
      </c>
      <c r="E5" s="211">
        <f aca="true" t="shared" si="0" ref="E5:E13">SUM(B5:D5)</f>
        <v>222</v>
      </c>
      <c r="F5" s="148">
        <f>F6</f>
        <v>222</v>
      </c>
      <c r="G5" s="149">
        <f>G6</f>
        <v>0</v>
      </c>
      <c r="H5" s="149">
        <f>H6</f>
        <v>0</v>
      </c>
      <c r="I5" s="211">
        <f aca="true" t="shared" si="1" ref="I5:I13">SUM(F5:H5)</f>
        <v>222</v>
      </c>
      <c r="J5" s="148">
        <f>J6</f>
        <v>0</v>
      </c>
      <c r="K5" s="149">
        <f>K6</f>
        <v>0</v>
      </c>
      <c r="L5" s="149">
        <f>L6</f>
        <v>0</v>
      </c>
      <c r="M5" s="211">
        <f aca="true" t="shared" si="2" ref="M5:M13">SUM(J5:L5)</f>
        <v>0</v>
      </c>
      <c r="N5" s="148">
        <f>N6</f>
        <v>222</v>
      </c>
      <c r="O5" s="149">
        <f>O6</f>
        <v>0</v>
      </c>
      <c r="P5" s="149">
        <f>P6</f>
        <v>0</v>
      </c>
      <c r="Q5" s="211">
        <f>SUM(N5:P5)</f>
        <v>222</v>
      </c>
    </row>
    <row r="6" spans="1:17" s="153" customFormat="1" ht="25.5">
      <c r="A6" s="14" t="s">
        <v>177</v>
      </c>
      <c r="B6" s="150">
        <v>222</v>
      </c>
      <c r="C6" s="151"/>
      <c r="D6" s="151"/>
      <c r="E6" s="152">
        <f t="shared" si="0"/>
        <v>222</v>
      </c>
      <c r="F6" s="150">
        <v>222</v>
      </c>
      <c r="G6" s="151"/>
      <c r="H6" s="151"/>
      <c r="I6" s="152">
        <f t="shared" si="1"/>
        <v>222</v>
      </c>
      <c r="J6" s="150"/>
      <c r="K6" s="151"/>
      <c r="L6" s="151"/>
      <c r="M6" s="152">
        <f t="shared" si="2"/>
        <v>0</v>
      </c>
      <c r="N6" s="150">
        <f>F6+J6</f>
        <v>222</v>
      </c>
      <c r="O6" s="151">
        <f>G6+K6</f>
        <v>0</v>
      </c>
      <c r="P6" s="151">
        <f>H6+L6</f>
        <v>0</v>
      </c>
      <c r="Q6" s="152">
        <f>I6+M6</f>
        <v>222</v>
      </c>
    </row>
    <row r="7" spans="1:17" s="146" customFormat="1" ht="15" customHeight="1">
      <c r="A7" s="147" t="s">
        <v>153</v>
      </c>
      <c r="B7" s="148">
        <f>B8+B11+B12</f>
        <v>900</v>
      </c>
      <c r="C7" s="149">
        <f>C8+C11+C12</f>
        <v>0</v>
      </c>
      <c r="D7" s="149">
        <f>D8+D11+D12</f>
        <v>0</v>
      </c>
      <c r="E7" s="211">
        <f t="shared" si="0"/>
        <v>900</v>
      </c>
      <c r="F7" s="148">
        <f>F8+F11+F12</f>
        <v>900</v>
      </c>
      <c r="G7" s="149">
        <f>G8+G11+G12</f>
        <v>0</v>
      </c>
      <c r="H7" s="149">
        <f>H8+H11+H12</f>
        <v>0</v>
      </c>
      <c r="I7" s="211">
        <f t="shared" si="1"/>
        <v>900</v>
      </c>
      <c r="J7" s="148">
        <f>J8+J11+J12</f>
        <v>0</v>
      </c>
      <c r="K7" s="149">
        <f>K8+K11+K12</f>
        <v>0</v>
      </c>
      <c r="L7" s="149">
        <f>L8+L11+L12</f>
        <v>0</v>
      </c>
      <c r="M7" s="211">
        <f t="shared" si="2"/>
        <v>0</v>
      </c>
      <c r="N7" s="148">
        <f>N8+N11+N12</f>
        <v>900</v>
      </c>
      <c r="O7" s="149">
        <f>O8+O11+O12</f>
        <v>0</v>
      </c>
      <c r="P7" s="149">
        <f>P8+P11+P12</f>
        <v>0</v>
      </c>
      <c r="Q7" s="211">
        <f>SUM(N7:P7)</f>
        <v>900</v>
      </c>
    </row>
    <row r="8" spans="1:17" s="158" customFormat="1" ht="15" customHeight="1">
      <c r="A8" s="154" t="s">
        <v>154</v>
      </c>
      <c r="B8" s="212">
        <f>SUM(B9:B10)</f>
        <v>900</v>
      </c>
      <c r="C8" s="213">
        <f>SUM(C9:C10)</f>
        <v>0</v>
      </c>
      <c r="D8" s="213">
        <f>SUM(D9:D10)</f>
        <v>0</v>
      </c>
      <c r="E8" s="214">
        <f t="shared" si="0"/>
        <v>900</v>
      </c>
      <c r="F8" s="212">
        <f>SUM(F9:F10)</f>
        <v>900</v>
      </c>
      <c r="G8" s="213">
        <f>SUM(G9:G10)</f>
        <v>0</v>
      </c>
      <c r="H8" s="213">
        <f>SUM(H9:H10)</f>
        <v>0</v>
      </c>
      <c r="I8" s="214">
        <f t="shared" si="1"/>
        <v>900</v>
      </c>
      <c r="J8" s="212">
        <f>SUM(J9:J10)</f>
        <v>0</v>
      </c>
      <c r="K8" s="213">
        <f>SUM(K9:K10)</f>
        <v>0</v>
      </c>
      <c r="L8" s="213">
        <f>SUM(L9:L10)</f>
        <v>0</v>
      </c>
      <c r="M8" s="214">
        <f t="shared" si="2"/>
        <v>0</v>
      </c>
      <c r="N8" s="212">
        <f>SUM(N9:N10)</f>
        <v>900</v>
      </c>
      <c r="O8" s="213">
        <f>SUM(O9:O10)</f>
        <v>0</v>
      </c>
      <c r="P8" s="213">
        <f>SUM(P9:P10)</f>
        <v>0</v>
      </c>
      <c r="Q8" s="214">
        <f>SUM(N8:P8)</f>
        <v>900</v>
      </c>
    </row>
    <row r="9" spans="1:17" s="158" customFormat="1" ht="15" customHeight="1">
      <c r="A9" s="38" t="s">
        <v>178</v>
      </c>
      <c r="B9" s="156"/>
      <c r="C9" s="157"/>
      <c r="D9" s="157"/>
      <c r="E9" s="215">
        <f t="shared" si="0"/>
        <v>0</v>
      </c>
      <c r="F9" s="156"/>
      <c r="G9" s="157"/>
      <c r="H9" s="157"/>
      <c r="I9" s="215">
        <f t="shared" si="1"/>
        <v>0</v>
      </c>
      <c r="J9" s="156"/>
      <c r="K9" s="157"/>
      <c r="L9" s="157"/>
      <c r="M9" s="215">
        <f t="shared" si="2"/>
        <v>0</v>
      </c>
      <c r="N9" s="156">
        <f aca="true" t="shared" si="3" ref="N9:O13">F9+J9</f>
        <v>0</v>
      </c>
      <c r="O9" s="157">
        <f t="shared" si="3"/>
        <v>0</v>
      </c>
      <c r="P9" s="157">
        <f aca="true" t="shared" si="4" ref="P9:Q13">H9+L9</f>
        <v>0</v>
      </c>
      <c r="Q9" s="215">
        <f t="shared" si="4"/>
        <v>0</v>
      </c>
    </row>
    <row r="10" spans="1:17" s="158" customFormat="1" ht="15" customHeight="1">
      <c r="A10" s="38" t="s">
        <v>179</v>
      </c>
      <c r="B10" s="505">
        <v>900</v>
      </c>
      <c r="C10" s="157"/>
      <c r="D10" s="157"/>
      <c r="E10" s="215">
        <f t="shared" si="0"/>
        <v>900</v>
      </c>
      <c r="F10" s="505">
        <v>900</v>
      </c>
      <c r="G10" s="157"/>
      <c r="H10" s="157"/>
      <c r="I10" s="215">
        <f t="shared" si="1"/>
        <v>900</v>
      </c>
      <c r="J10" s="505"/>
      <c r="K10" s="157"/>
      <c r="L10" s="157"/>
      <c r="M10" s="215">
        <f t="shared" si="2"/>
        <v>0</v>
      </c>
      <c r="N10" s="505">
        <f t="shared" si="3"/>
        <v>900</v>
      </c>
      <c r="O10" s="157">
        <f t="shared" si="3"/>
        <v>0</v>
      </c>
      <c r="P10" s="157">
        <f t="shared" si="4"/>
        <v>0</v>
      </c>
      <c r="Q10" s="215">
        <f t="shared" si="4"/>
        <v>900</v>
      </c>
    </row>
    <row r="11" spans="1:17" s="158" customFormat="1" ht="15" customHeight="1">
      <c r="A11" s="159" t="s">
        <v>155</v>
      </c>
      <c r="B11" s="156"/>
      <c r="C11" s="157"/>
      <c r="D11" s="157"/>
      <c r="E11" s="214">
        <f t="shared" si="0"/>
        <v>0</v>
      </c>
      <c r="F11" s="156"/>
      <c r="G11" s="157"/>
      <c r="H11" s="157"/>
      <c r="I11" s="214">
        <f t="shared" si="1"/>
        <v>0</v>
      </c>
      <c r="J11" s="156"/>
      <c r="K11" s="157"/>
      <c r="L11" s="157"/>
      <c r="M11" s="214">
        <f t="shared" si="2"/>
        <v>0</v>
      </c>
      <c r="N11" s="156">
        <f t="shared" si="3"/>
        <v>0</v>
      </c>
      <c r="O11" s="157">
        <f t="shared" si="3"/>
        <v>0</v>
      </c>
      <c r="P11" s="157">
        <f t="shared" si="4"/>
        <v>0</v>
      </c>
      <c r="Q11" s="214">
        <f t="shared" si="4"/>
        <v>0</v>
      </c>
    </row>
    <row r="12" spans="1:17" s="158" customFormat="1" ht="15" customHeight="1">
      <c r="A12" s="154" t="s">
        <v>156</v>
      </c>
      <c r="B12" s="156"/>
      <c r="C12" s="157"/>
      <c r="D12" s="157"/>
      <c r="E12" s="214">
        <f t="shared" si="0"/>
        <v>0</v>
      </c>
      <c r="F12" s="156"/>
      <c r="G12" s="157"/>
      <c r="H12" s="157"/>
      <c r="I12" s="214">
        <f t="shared" si="1"/>
        <v>0</v>
      </c>
      <c r="J12" s="156"/>
      <c r="K12" s="157"/>
      <c r="L12" s="157"/>
      <c r="M12" s="214">
        <f t="shared" si="2"/>
        <v>0</v>
      </c>
      <c r="N12" s="156">
        <f t="shared" si="3"/>
        <v>0</v>
      </c>
      <c r="O12" s="157">
        <f t="shared" si="3"/>
        <v>0</v>
      </c>
      <c r="P12" s="157">
        <f t="shared" si="4"/>
        <v>0</v>
      </c>
      <c r="Q12" s="214">
        <f t="shared" si="4"/>
        <v>0</v>
      </c>
    </row>
    <row r="13" spans="1:17" s="79" customFormat="1" ht="39" thickBot="1">
      <c r="A13" s="160" t="s">
        <v>157</v>
      </c>
      <c r="B13" s="506">
        <v>1201</v>
      </c>
      <c r="C13" s="172"/>
      <c r="D13" s="172"/>
      <c r="E13" s="211">
        <f t="shared" si="0"/>
        <v>1201</v>
      </c>
      <c r="F13" s="506">
        <v>1201</v>
      </c>
      <c r="G13" s="172"/>
      <c r="H13" s="172"/>
      <c r="I13" s="211">
        <f t="shared" si="1"/>
        <v>1201</v>
      </c>
      <c r="J13" s="506"/>
      <c r="K13" s="172"/>
      <c r="L13" s="172"/>
      <c r="M13" s="211">
        <f t="shared" si="2"/>
        <v>0</v>
      </c>
      <c r="N13" s="506">
        <f t="shared" si="3"/>
        <v>1201</v>
      </c>
      <c r="O13" s="172">
        <f t="shared" si="3"/>
        <v>0</v>
      </c>
      <c r="P13" s="172">
        <f t="shared" si="4"/>
        <v>0</v>
      </c>
      <c r="Q13" s="211">
        <f t="shared" si="4"/>
        <v>1201</v>
      </c>
    </row>
    <row r="14" spans="1:17" s="142" customFormat="1" ht="24.75" customHeight="1" thickBot="1">
      <c r="A14" s="139" t="s">
        <v>28</v>
      </c>
      <c r="B14" s="140">
        <f>B15+B16+B17</f>
        <v>0</v>
      </c>
      <c r="C14" s="141">
        <f>C15+C16+C17</f>
        <v>0</v>
      </c>
      <c r="D14" s="141">
        <f>D15+D16+D17</f>
        <v>0</v>
      </c>
      <c r="E14" s="507">
        <f>SUM(B14:D14)</f>
        <v>0</v>
      </c>
      <c r="F14" s="140">
        <f>F15+F16+F17</f>
        <v>0</v>
      </c>
      <c r="G14" s="141">
        <f>G15+G16+G17</f>
        <v>0</v>
      </c>
      <c r="H14" s="141">
        <f>H15+H16+H17</f>
        <v>0</v>
      </c>
      <c r="I14" s="507">
        <f>SUM(F14:H14)</f>
        <v>0</v>
      </c>
      <c r="J14" s="140">
        <f>J15+J16+J17</f>
        <v>0</v>
      </c>
      <c r="K14" s="141">
        <f>K15+K16+K17</f>
        <v>0</v>
      </c>
      <c r="L14" s="141">
        <f>L15+L16+L17</f>
        <v>0</v>
      </c>
      <c r="M14" s="507">
        <f>SUM(J14:L14)</f>
        <v>0</v>
      </c>
      <c r="N14" s="140">
        <f>N15+N16+N17</f>
        <v>0</v>
      </c>
      <c r="O14" s="141">
        <f>O15+O16+O17</f>
        <v>0</v>
      </c>
      <c r="P14" s="141">
        <f>P15+P16+P17</f>
        <v>0</v>
      </c>
      <c r="Q14" s="507">
        <f>SUM(N14:P14)</f>
        <v>0</v>
      </c>
    </row>
    <row r="15" spans="1:17" s="165" customFormat="1" ht="15" customHeight="1">
      <c r="A15" s="162" t="s">
        <v>158</v>
      </c>
      <c r="B15" s="163"/>
      <c r="C15" s="164"/>
      <c r="D15" s="164"/>
      <c r="E15" s="509"/>
      <c r="F15" s="163"/>
      <c r="G15" s="164"/>
      <c r="H15" s="164"/>
      <c r="I15" s="509"/>
      <c r="J15" s="163"/>
      <c r="K15" s="164"/>
      <c r="L15" s="164"/>
      <c r="M15" s="509"/>
      <c r="N15" s="163"/>
      <c r="O15" s="164"/>
      <c r="P15" s="164"/>
      <c r="Q15" s="509"/>
    </row>
    <row r="16" spans="1:17" s="165" customFormat="1" ht="15" customHeight="1">
      <c r="A16" s="166" t="s">
        <v>159</v>
      </c>
      <c r="B16" s="148"/>
      <c r="C16" s="149"/>
      <c r="D16" s="149"/>
      <c r="E16" s="211"/>
      <c r="F16" s="148"/>
      <c r="G16" s="149"/>
      <c r="H16" s="149"/>
      <c r="I16" s="211"/>
      <c r="J16" s="148"/>
      <c r="K16" s="149"/>
      <c r="L16" s="149"/>
      <c r="M16" s="211"/>
      <c r="N16" s="148"/>
      <c r="O16" s="149"/>
      <c r="P16" s="149"/>
      <c r="Q16" s="211"/>
    </row>
    <row r="17" spans="1:17" s="165" customFormat="1" ht="15" customHeight="1">
      <c r="A17" s="166" t="s">
        <v>160</v>
      </c>
      <c r="B17" s="167"/>
      <c r="C17" s="168"/>
      <c r="D17" s="168"/>
      <c r="E17" s="510"/>
      <c r="F17" s="167"/>
      <c r="G17" s="168"/>
      <c r="H17" s="168"/>
      <c r="I17" s="510"/>
      <c r="J17" s="167"/>
      <c r="K17" s="168"/>
      <c r="L17" s="168"/>
      <c r="M17" s="510"/>
      <c r="N17" s="167"/>
      <c r="O17" s="168"/>
      <c r="P17" s="168"/>
      <c r="Q17" s="510"/>
    </row>
    <row r="18" spans="1:17" s="165" customFormat="1" ht="15" customHeight="1">
      <c r="A18" s="449" t="s">
        <v>161</v>
      </c>
      <c r="B18" s="167"/>
      <c r="C18" s="168"/>
      <c r="D18" s="168"/>
      <c r="E18" s="510"/>
      <c r="F18" s="167"/>
      <c r="G18" s="168"/>
      <c r="H18" s="168"/>
      <c r="I18" s="510"/>
      <c r="J18" s="167"/>
      <c r="K18" s="168"/>
      <c r="L18" s="168"/>
      <c r="M18" s="510"/>
      <c r="N18" s="553">
        <f aca="true" t="shared" si="5" ref="N18:O20">F18+J18</f>
        <v>0</v>
      </c>
      <c r="O18" s="554">
        <f t="shared" si="5"/>
        <v>0</v>
      </c>
      <c r="P18" s="554">
        <f aca="true" t="shared" si="6" ref="P18:Q20">H18+L18</f>
        <v>0</v>
      </c>
      <c r="Q18" s="555">
        <f t="shared" si="6"/>
        <v>0</v>
      </c>
    </row>
    <row r="19" spans="1:17" s="165" customFormat="1" ht="15" customHeight="1">
      <c r="A19" s="450" t="s">
        <v>162</v>
      </c>
      <c r="B19" s="167"/>
      <c r="C19" s="168"/>
      <c r="D19" s="168"/>
      <c r="E19" s="510"/>
      <c r="F19" s="167"/>
      <c r="G19" s="168"/>
      <c r="H19" s="168"/>
      <c r="I19" s="510"/>
      <c r="J19" s="167"/>
      <c r="K19" s="168"/>
      <c r="L19" s="168"/>
      <c r="M19" s="510"/>
      <c r="N19" s="553">
        <f t="shared" si="5"/>
        <v>0</v>
      </c>
      <c r="O19" s="554">
        <f t="shared" si="5"/>
        <v>0</v>
      </c>
      <c r="P19" s="554">
        <f t="shared" si="6"/>
        <v>0</v>
      </c>
      <c r="Q19" s="555">
        <f t="shared" si="6"/>
        <v>0</v>
      </c>
    </row>
    <row r="20" spans="1:17" s="165" customFormat="1" ht="15" customHeight="1">
      <c r="A20" s="154" t="s">
        <v>163</v>
      </c>
      <c r="B20" s="167"/>
      <c r="C20" s="168"/>
      <c r="D20" s="168"/>
      <c r="E20" s="510"/>
      <c r="F20" s="167"/>
      <c r="G20" s="168"/>
      <c r="H20" s="168"/>
      <c r="I20" s="510"/>
      <c r="J20" s="167"/>
      <c r="K20" s="168"/>
      <c r="L20" s="168"/>
      <c r="M20" s="510"/>
      <c r="N20" s="553">
        <f t="shared" si="5"/>
        <v>0</v>
      </c>
      <c r="O20" s="554">
        <f t="shared" si="5"/>
        <v>0</v>
      </c>
      <c r="P20" s="554">
        <f t="shared" si="6"/>
        <v>0</v>
      </c>
      <c r="Q20" s="555">
        <f t="shared" si="6"/>
        <v>0</v>
      </c>
    </row>
    <row r="21" spans="1:17" ht="39" thickBot="1">
      <c r="A21" s="170" t="s">
        <v>164</v>
      </c>
      <c r="B21" s="171"/>
      <c r="C21" s="172"/>
      <c r="D21" s="172"/>
      <c r="E21" s="511"/>
      <c r="F21" s="171"/>
      <c r="G21" s="172"/>
      <c r="H21" s="172"/>
      <c r="I21" s="511"/>
      <c r="J21" s="171"/>
      <c r="K21" s="172"/>
      <c r="L21" s="172"/>
      <c r="M21" s="511"/>
      <c r="N21" s="171"/>
      <c r="O21" s="172"/>
      <c r="P21" s="172"/>
      <c r="Q21" s="511"/>
    </row>
    <row r="22" spans="1:17" s="175" customFormat="1" ht="24.75" customHeight="1" thickBot="1">
      <c r="A22" s="173" t="s">
        <v>276</v>
      </c>
      <c r="B22" s="13">
        <f>B3+B14</f>
        <v>2323</v>
      </c>
      <c r="C22" s="174">
        <f>C3+C14</f>
        <v>0</v>
      </c>
      <c r="D22" s="174">
        <f>D3+D14</f>
        <v>0</v>
      </c>
      <c r="E22" s="512">
        <f>SUM(B22:D22)</f>
        <v>2323</v>
      </c>
      <c r="F22" s="13">
        <f>F3+F14</f>
        <v>2323</v>
      </c>
      <c r="G22" s="174">
        <f>G3+G14</f>
        <v>0</v>
      </c>
      <c r="H22" s="174">
        <f>H3+H14</f>
        <v>0</v>
      </c>
      <c r="I22" s="512">
        <f>SUM(F22:H22)</f>
        <v>2323</v>
      </c>
      <c r="J22" s="13">
        <f>J3+J14</f>
        <v>4</v>
      </c>
      <c r="K22" s="174">
        <f>K3+K14</f>
        <v>0</v>
      </c>
      <c r="L22" s="174">
        <f>L3+L14</f>
        <v>0</v>
      </c>
      <c r="M22" s="512">
        <f>SUM(J22:L22)</f>
        <v>4</v>
      </c>
      <c r="N22" s="13">
        <f>F22+J22</f>
        <v>2327</v>
      </c>
      <c r="O22" s="174">
        <f>G22+K22</f>
        <v>0</v>
      </c>
      <c r="P22" s="174">
        <f>H22+L22</f>
        <v>0</v>
      </c>
      <c r="Q22" s="512">
        <f>I22+M22</f>
        <v>2327</v>
      </c>
    </row>
    <row r="23" spans="7:17" ht="13.5" thickBot="1"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</row>
    <row r="24" spans="1:17" ht="13.5" customHeight="1" thickBot="1">
      <c r="A24" s="682" t="s">
        <v>25</v>
      </c>
      <c r="B24" s="676" t="s">
        <v>319</v>
      </c>
      <c r="C24" s="677"/>
      <c r="D24" s="677"/>
      <c r="E24" s="678"/>
      <c r="F24" s="676" t="s">
        <v>323</v>
      </c>
      <c r="G24" s="677"/>
      <c r="H24" s="677"/>
      <c r="I24" s="678"/>
      <c r="J24" s="676" t="s">
        <v>322</v>
      </c>
      <c r="K24" s="677"/>
      <c r="L24" s="677"/>
      <c r="M24" s="678"/>
      <c r="N24" s="676" t="s">
        <v>357</v>
      </c>
      <c r="O24" s="677"/>
      <c r="P24" s="677"/>
      <c r="Q24" s="678"/>
    </row>
    <row r="25" spans="1:17" ht="39" thickBot="1">
      <c r="A25" s="683"/>
      <c r="B25" s="137" t="s">
        <v>149</v>
      </c>
      <c r="C25" s="138" t="s">
        <v>150</v>
      </c>
      <c r="D25" s="138" t="s">
        <v>165</v>
      </c>
      <c r="E25" s="176" t="s">
        <v>80</v>
      </c>
      <c r="F25" s="137" t="s">
        <v>149</v>
      </c>
      <c r="G25" s="138" t="s">
        <v>150</v>
      </c>
      <c r="H25" s="138" t="s">
        <v>165</v>
      </c>
      <c r="I25" s="176" t="s">
        <v>80</v>
      </c>
      <c r="J25" s="137" t="s">
        <v>149</v>
      </c>
      <c r="K25" s="138" t="s">
        <v>150</v>
      </c>
      <c r="L25" s="138" t="s">
        <v>165</v>
      </c>
      <c r="M25" s="176" t="s">
        <v>80</v>
      </c>
      <c r="N25" s="137" t="s">
        <v>149</v>
      </c>
      <c r="O25" s="138" t="s">
        <v>150</v>
      </c>
      <c r="P25" s="138" t="s">
        <v>165</v>
      </c>
      <c r="Q25" s="176" t="s">
        <v>80</v>
      </c>
    </row>
    <row r="26" spans="1:17" ht="13.5">
      <c r="A26" s="177" t="s">
        <v>29</v>
      </c>
      <c r="B26" s="537">
        <f>B27+B28+B29+B31+B30</f>
        <v>2323</v>
      </c>
      <c r="C26" s="178">
        <f>C27+C28+C29+C31+C30</f>
        <v>0</v>
      </c>
      <c r="D26" s="178">
        <f>D27+D28+D29+D31+D30</f>
        <v>0</v>
      </c>
      <c r="E26" s="179">
        <f aca="true" t="shared" si="7" ref="E26:E48">SUM(B26:D26)</f>
        <v>2323</v>
      </c>
      <c r="F26" s="537">
        <f>F27+F28+F29+F31+F30</f>
        <v>2323</v>
      </c>
      <c r="G26" s="178">
        <f>G27+G28+G29+G31+G30</f>
        <v>0</v>
      </c>
      <c r="H26" s="178">
        <f>H27+H28+H29+H31+H30</f>
        <v>0</v>
      </c>
      <c r="I26" s="179">
        <f aca="true" t="shared" si="8" ref="I26:I35">SUM(F26:H26)</f>
        <v>2323</v>
      </c>
      <c r="J26" s="537"/>
      <c r="K26" s="178">
        <f>K27+K28+K29+K31+K30</f>
        <v>0</v>
      </c>
      <c r="L26" s="178">
        <f>L27+L28+L29+L31+L30</f>
        <v>0</v>
      </c>
      <c r="M26" s="179">
        <f>SUM(J26:L26)</f>
        <v>0</v>
      </c>
      <c r="N26" s="537">
        <f>N27+N28+N29+N31+N30</f>
        <v>2327</v>
      </c>
      <c r="O26" s="178">
        <f>O27+O28+O29+O31+O30</f>
        <v>0</v>
      </c>
      <c r="P26" s="178">
        <f>P27+P28+P29+P31+P30</f>
        <v>0</v>
      </c>
      <c r="Q26" s="179">
        <f>SUM(N26:P26)</f>
        <v>2327</v>
      </c>
    </row>
    <row r="27" spans="1:17" ht="12.75">
      <c r="A27" s="180" t="s">
        <v>30</v>
      </c>
      <c r="B27" s="181">
        <v>100</v>
      </c>
      <c r="C27" s="182"/>
      <c r="D27" s="183"/>
      <c r="E27" s="184">
        <f t="shared" si="7"/>
        <v>100</v>
      </c>
      <c r="F27" s="181">
        <v>100</v>
      </c>
      <c r="G27" s="182"/>
      <c r="H27" s="183"/>
      <c r="I27" s="184">
        <f t="shared" si="8"/>
        <v>100</v>
      </c>
      <c r="J27" s="181"/>
      <c r="K27" s="182"/>
      <c r="L27" s="183"/>
      <c r="M27" s="184"/>
      <c r="N27" s="181">
        <f aca="true" t="shared" si="9" ref="N27:O30">F27+J27</f>
        <v>100</v>
      </c>
      <c r="O27" s="182">
        <f t="shared" si="9"/>
        <v>0</v>
      </c>
      <c r="P27" s="183">
        <f aca="true" t="shared" si="10" ref="P27:Q30">H27+L27</f>
        <v>0</v>
      </c>
      <c r="Q27" s="184">
        <f t="shared" si="10"/>
        <v>100</v>
      </c>
    </row>
    <row r="28" spans="1:17" ht="12.75" customHeight="1">
      <c r="A28" s="185" t="s">
        <v>166</v>
      </c>
      <c r="B28" s="181">
        <v>27</v>
      </c>
      <c r="C28" s="182"/>
      <c r="D28" s="186"/>
      <c r="E28" s="187">
        <f t="shared" si="7"/>
        <v>27</v>
      </c>
      <c r="F28" s="181">
        <v>27</v>
      </c>
      <c r="G28" s="182"/>
      <c r="H28" s="186"/>
      <c r="I28" s="187">
        <f t="shared" si="8"/>
        <v>27</v>
      </c>
      <c r="J28" s="181">
        <v>34</v>
      </c>
      <c r="K28" s="182"/>
      <c r="L28" s="186"/>
      <c r="M28" s="187"/>
      <c r="N28" s="181">
        <f t="shared" si="9"/>
        <v>61</v>
      </c>
      <c r="O28" s="182">
        <f t="shared" si="9"/>
        <v>0</v>
      </c>
      <c r="P28" s="186">
        <f t="shared" si="10"/>
        <v>0</v>
      </c>
      <c r="Q28" s="187">
        <f>SUM(N28:P28)</f>
        <v>61</v>
      </c>
    </row>
    <row r="29" spans="1:17" ht="12.75">
      <c r="A29" s="188" t="s">
        <v>31</v>
      </c>
      <c r="B29" s="181">
        <v>2196</v>
      </c>
      <c r="C29" s="182"/>
      <c r="D29" s="182"/>
      <c r="E29" s="187">
        <f t="shared" si="7"/>
        <v>2196</v>
      </c>
      <c r="F29" s="181">
        <v>2196</v>
      </c>
      <c r="G29" s="182"/>
      <c r="H29" s="182"/>
      <c r="I29" s="187">
        <f t="shared" si="8"/>
        <v>2196</v>
      </c>
      <c r="J29" s="181">
        <v>-30</v>
      </c>
      <c r="K29" s="182"/>
      <c r="L29" s="182"/>
      <c r="M29" s="187">
        <f>SUM(J29:L29)</f>
        <v>-30</v>
      </c>
      <c r="N29" s="181">
        <f t="shared" si="9"/>
        <v>2166</v>
      </c>
      <c r="O29" s="182">
        <f t="shared" si="9"/>
        <v>0</v>
      </c>
      <c r="P29" s="182">
        <f t="shared" si="10"/>
        <v>0</v>
      </c>
      <c r="Q29" s="187">
        <f t="shared" si="10"/>
        <v>2166</v>
      </c>
    </row>
    <row r="30" spans="1:17" ht="13.5">
      <c r="A30" s="188" t="s">
        <v>32</v>
      </c>
      <c r="B30" s="538"/>
      <c r="C30" s="189"/>
      <c r="D30" s="189"/>
      <c r="E30" s="187">
        <f t="shared" si="7"/>
        <v>0</v>
      </c>
      <c r="F30" s="538"/>
      <c r="G30" s="189"/>
      <c r="H30" s="189"/>
      <c r="I30" s="187">
        <f t="shared" si="8"/>
        <v>0</v>
      </c>
      <c r="J30" s="538"/>
      <c r="K30" s="189"/>
      <c r="L30" s="189"/>
      <c r="M30" s="187">
        <f aca="true" t="shared" si="11" ref="M30:M35">SUM(J30:L30)</f>
        <v>0</v>
      </c>
      <c r="N30" s="538">
        <f t="shared" si="9"/>
        <v>0</v>
      </c>
      <c r="O30" s="189">
        <f t="shared" si="9"/>
        <v>0</v>
      </c>
      <c r="P30" s="189">
        <f t="shared" si="10"/>
        <v>0</v>
      </c>
      <c r="Q30" s="187">
        <f t="shared" si="10"/>
        <v>0</v>
      </c>
    </row>
    <row r="31" spans="1:17" ht="12.75">
      <c r="A31" s="188" t="s">
        <v>33</v>
      </c>
      <c r="B31" s="181">
        <f>SUM(B32:B38)</f>
        <v>0</v>
      </c>
      <c r="C31" s="182">
        <f>SUM(C32:C38)</f>
        <v>0</v>
      </c>
      <c r="D31" s="182">
        <f>SUM(D32:D38)</f>
        <v>0</v>
      </c>
      <c r="E31" s="187">
        <f t="shared" si="7"/>
        <v>0</v>
      </c>
      <c r="F31" s="181">
        <f>SUM(F32:F38)</f>
        <v>0</v>
      </c>
      <c r="G31" s="182">
        <f>SUM(G32:G38)</f>
        <v>0</v>
      </c>
      <c r="H31" s="182">
        <f>SUM(H32:H38)</f>
        <v>0</v>
      </c>
      <c r="I31" s="187">
        <f t="shared" si="8"/>
        <v>0</v>
      </c>
      <c r="J31" s="181">
        <f>SUM(J32:J38)</f>
        <v>0</v>
      </c>
      <c r="K31" s="182">
        <f>SUM(K32:K38)</f>
        <v>0</v>
      </c>
      <c r="L31" s="182">
        <f>SUM(L32:L38)</f>
        <v>0</v>
      </c>
      <c r="M31" s="187">
        <f t="shared" si="11"/>
        <v>0</v>
      </c>
      <c r="N31" s="181">
        <f>SUM(N32:N38)</f>
        <v>0</v>
      </c>
      <c r="O31" s="182">
        <f>SUM(O32:O38)</f>
        <v>0</v>
      </c>
      <c r="P31" s="182">
        <f>SUM(P32:P38)</f>
        <v>0</v>
      </c>
      <c r="Q31" s="187">
        <f>SUM(N31:P31)</f>
        <v>0</v>
      </c>
    </row>
    <row r="32" spans="1:17" ht="13.5">
      <c r="A32" s="190" t="s">
        <v>167</v>
      </c>
      <c r="B32" s="539"/>
      <c r="C32" s="191"/>
      <c r="D32" s="191"/>
      <c r="E32" s="192">
        <f t="shared" si="7"/>
        <v>0</v>
      </c>
      <c r="F32" s="539"/>
      <c r="G32" s="191"/>
      <c r="H32" s="191"/>
      <c r="I32" s="192">
        <f t="shared" si="8"/>
        <v>0</v>
      </c>
      <c r="J32" s="539"/>
      <c r="K32" s="191"/>
      <c r="L32" s="191"/>
      <c r="M32" s="192">
        <f t="shared" si="11"/>
        <v>0</v>
      </c>
      <c r="N32" s="539">
        <f aca="true" t="shared" si="12" ref="N32:O38">F32+J32</f>
        <v>0</v>
      </c>
      <c r="O32" s="191">
        <f t="shared" si="12"/>
        <v>0</v>
      </c>
      <c r="P32" s="191">
        <f aca="true" t="shared" si="13" ref="P32:P38">H32+L32</f>
        <v>0</v>
      </c>
      <c r="Q32" s="192">
        <f aca="true" t="shared" si="14" ref="Q32:Q38">I32+M32</f>
        <v>0</v>
      </c>
    </row>
    <row r="33" spans="1:17" ht="13.5">
      <c r="A33" s="190" t="s">
        <v>168</v>
      </c>
      <c r="B33" s="539"/>
      <c r="C33" s="191"/>
      <c r="D33" s="191"/>
      <c r="E33" s="192">
        <f t="shared" si="7"/>
        <v>0</v>
      </c>
      <c r="F33" s="539"/>
      <c r="G33" s="191"/>
      <c r="H33" s="191"/>
      <c r="I33" s="192">
        <f t="shared" si="8"/>
        <v>0</v>
      </c>
      <c r="J33" s="360"/>
      <c r="K33" s="191"/>
      <c r="L33" s="191"/>
      <c r="M33" s="192">
        <f t="shared" si="11"/>
        <v>0</v>
      </c>
      <c r="N33" s="539">
        <f t="shared" si="12"/>
        <v>0</v>
      </c>
      <c r="O33" s="191">
        <f t="shared" si="12"/>
        <v>0</v>
      </c>
      <c r="P33" s="191">
        <f t="shared" si="13"/>
        <v>0</v>
      </c>
      <c r="Q33" s="192">
        <f t="shared" si="14"/>
        <v>0</v>
      </c>
    </row>
    <row r="34" spans="1:17" ht="12.75">
      <c r="A34" s="190" t="s">
        <v>34</v>
      </c>
      <c r="B34" s="540"/>
      <c r="C34" s="193"/>
      <c r="D34" s="194"/>
      <c r="E34" s="192">
        <f t="shared" si="7"/>
        <v>0</v>
      </c>
      <c r="F34" s="540"/>
      <c r="G34" s="193"/>
      <c r="H34" s="194"/>
      <c r="I34" s="192">
        <f t="shared" si="8"/>
        <v>0</v>
      </c>
      <c r="J34" s="540"/>
      <c r="K34" s="193"/>
      <c r="L34" s="194"/>
      <c r="M34" s="192">
        <f t="shared" si="11"/>
        <v>0</v>
      </c>
      <c r="N34" s="540">
        <f t="shared" si="12"/>
        <v>0</v>
      </c>
      <c r="O34" s="193">
        <f t="shared" si="12"/>
        <v>0</v>
      </c>
      <c r="P34" s="194">
        <f t="shared" si="13"/>
        <v>0</v>
      </c>
      <c r="Q34" s="192">
        <f t="shared" si="14"/>
        <v>0</v>
      </c>
    </row>
    <row r="35" spans="1:17" ht="25.5">
      <c r="A35" s="195" t="s">
        <v>35</v>
      </c>
      <c r="B35" s="539"/>
      <c r="C35" s="191"/>
      <c r="D35" s="191"/>
      <c r="E35" s="192">
        <f t="shared" si="7"/>
        <v>0</v>
      </c>
      <c r="F35" s="539"/>
      <c r="G35" s="191"/>
      <c r="H35" s="191"/>
      <c r="I35" s="192">
        <f t="shared" si="8"/>
        <v>0</v>
      </c>
      <c r="J35" s="539"/>
      <c r="K35" s="191"/>
      <c r="L35" s="191"/>
      <c r="M35" s="192">
        <f t="shared" si="11"/>
        <v>0</v>
      </c>
      <c r="N35" s="539">
        <f t="shared" si="12"/>
        <v>0</v>
      </c>
      <c r="O35" s="191">
        <f t="shared" si="12"/>
        <v>0</v>
      </c>
      <c r="P35" s="191">
        <f t="shared" si="13"/>
        <v>0</v>
      </c>
      <c r="Q35" s="192">
        <f t="shared" si="14"/>
        <v>0</v>
      </c>
    </row>
    <row r="36" spans="1:17" ht="12.75">
      <c r="A36" s="207" t="s">
        <v>169</v>
      </c>
      <c r="B36" s="541"/>
      <c r="C36" s="196"/>
      <c r="D36" s="196"/>
      <c r="E36" s="192"/>
      <c r="F36" s="541"/>
      <c r="G36" s="196"/>
      <c r="H36" s="196"/>
      <c r="I36" s="192"/>
      <c r="J36" s="541"/>
      <c r="K36" s="196"/>
      <c r="L36" s="196"/>
      <c r="M36" s="192"/>
      <c r="N36" s="541">
        <f t="shared" si="12"/>
        <v>0</v>
      </c>
      <c r="O36" s="196">
        <f t="shared" si="12"/>
        <v>0</v>
      </c>
      <c r="P36" s="196">
        <f t="shared" si="13"/>
        <v>0</v>
      </c>
      <c r="Q36" s="192">
        <f t="shared" si="14"/>
        <v>0</v>
      </c>
    </row>
    <row r="37" spans="1:17" ht="12.75">
      <c r="A37" s="535" t="s">
        <v>170</v>
      </c>
      <c r="B37" s="197">
        <f>'[1]3.2.Céltart'!E3</f>
        <v>0</v>
      </c>
      <c r="C37" s="198"/>
      <c r="D37" s="198">
        <f>'[1]3.2.Céltart'!G3</f>
        <v>0</v>
      </c>
      <c r="E37" s="192">
        <f t="shared" si="7"/>
        <v>0</v>
      </c>
      <c r="F37" s="197"/>
      <c r="G37" s="198"/>
      <c r="H37" s="198"/>
      <c r="I37" s="192"/>
      <c r="J37" s="197"/>
      <c r="K37" s="198"/>
      <c r="L37" s="198"/>
      <c r="M37" s="192"/>
      <c r="N37" s="197">
        <f t="shared" si="12"/>
        <v>0</v>
      </c>
      <c r="O37" s="198">
        <f t="shared" si="12"/>
        <v>0</v>
      </c>
      <c r="P37" s="198">
        <f t="shared" si="13"/>
        <v>0</v>
      </c>
      <c r="Q37" s="192">
        <f t="shared" si="14"/>
        <v>0</v>
      </c>
    </row>
    <row r="38" spans="1:17" ht="13.5" thickBot="1">
      <c r="A38" s="199" t="s">
        <v>171</v>
      </c>
      <c r="B38" s="200">
        <v>0</v>
      </c>
      <c r="C38" s="201">
        <v>0</v>
      </c>
      <c r="D38" s="201">
        <v>0</v>
      </c>
      <c r="E38" s="202">
        <f>SUM(B38:D38)</f>
        <v>0</v>
      </c>
      <c r="F38" s="200"/>
      <c r="G38" s="201"/>
      <c r="H38" s="201"/>
      <c r="I38" s="202"/>
      <c r="J38" s="200"/>
      <c r="K38" s="201"/>
      <c r="L38" s="201"/>
      <c r="M38" s="202"/>
      <c r="N38" s="200">
        <f t="shared" si="12"/>
        <v>0</v>
      </c>
      <c r="O38" s="201">
        <f t="shared" si="12"/>
        <v>0</v>
      </c>
      <c r="P38" s="201">
        <f t="shared" si="13"/>
        <v>0</v>
      </c>
      <c r="Q38" s="202">
        <f t="shared" si="14"/>
        <v>0</v>
      </c>
    </row>
    <row r="39" spans="1:17" ht="14.25" thickBot="1">
      <c r="A39" s="203" t="s">
        <v>36</v>
      </c>
      <c r="B39" s="542">
        <f>B40+B41+B42+B46</f>
        <v>0</v>
      </c>
      <c r="C39" s="204">
        <f>C40+C41+C42+C46</f>
        <v>0</v>
      </c>
      <c r="D39" s="204">
        <f>D40+D41+D42+D46</f>
        <v>0</v>
      </c>
      <c r="E39" s="205">
        <f t="shared" si="7"/>
        <v>0</v>
      </c>
      <c r="F39" s="542">
        <f>F40+F41+F42+F46</f>
        <v>0</v>
      </c>
      <c r="G39" s="204">
        <f>G40+G41+G42+G46</f>
        <v>0</v>
      </c>
      <c r="H39" s="204">
        <f>H40+H41+H42+H46</f>
        <v>0</v>
      </c>
      <c r="I39" s="205">
        <f>SUM(F39:H39)</f>
        <v>0</v>
      </c>
      <c r="J39" s="542">
        <f>J40+J41+J42+J46</f>
        <v>0</v>
      </c>
      <c r="K39" s="204">
        <f>K40+K41+K42+K46</f>
        <v>0</v>
      </c>
      <c r="L39" s="204">
        <f>L40+L41+L42+L46</f>
        <v>0</v>
      </c>
      <c r="M39" s="205">
        <f aca="true" t="shared" si="15" ref="M39:M48">SUM(J39:L39)</f>
        <v>0</v>
      </c>
      <c r="N39" s="542">
        <f>N40+N41+N42+N46</f>
        <v>0</v>
      </c>
      <c r="O39" s="204">
        <f>O40+O41+O42+O46</f>
        <v>0</v>
      </c>
      <c r="P39" s="204">
        <f>P40+P41+P42+P46</f>
        <v>0</v>
      </c>
      <c r="Q39" s="205">
        <f aca="true" t="shared" si="16" ref="Q39:Q48">SUM(N39:P39)</f>
        <v>0</v>
      </c>
    </row>
    <row r="40" spans="1:17" ht="12.75">
      <c r="A40" s="180" t="s">
        <v>37</v>
      </c>
      <c r="B40" s="543">
        <f>'2.BERUH-FELÚJ'!B27</f>
        <v>0</v>
      </c>
      <c r="C40" s="206">
        <f>'2.BERUH-FELÚJ'!C27</f>
        <v>0</v>
      </c>
      <c r="D40" s="559">
        <f>'2.BERUH-FELÚJ'!D27</f>
        <v>0</v>
      </c>
      <c r="E40" s="184">
        <f>'2.BERUH-FELÚJ'!E27</f>
        <v>0</v>
      </c>
      <c r="F40" s="543">
        <f>'2.BERUH-FELÚJ'!F27</f>
        <v>0</v>
      </c>
      <c r="G40" s="206">
        <f>'2.BERUH-FELÚJ'!G27</f>
        <v>0</v>
      </c>
      <c r="H40" s="183">
        <f>'2.BERUH-FELÚJ'!H27</f>
        <v>0</v>
      </c>
      <c r="I40" s="184">
        <f>'2.BERUH-FELÚJ'!I27</f>
        <v>0</v>
      </c>
      <c r="J40" s="543">
        <f>'2.BERUH-FELÚJ'!J27</f>
        <v>0</v>
      </c>
      <c r="K40" s="206">
        <f>'2.BERUH-FELÚJ'!K27</f>
        <v>0</v>
      </c>
      <c r="L40" s="183">
        <f>'2.BERUH-FELÚJ'!L27</f>
        <v>0</v>
      </c>
      <c r="M40" s="184">
        <f>'2.BERUH-FELÚJ'!M27</f>
        <v>0</v>
      </c>
      <c r="N40" s="543">
        <f>'2.BERUH-FELÚJ'!N27</f>
        <v>0</v>
      </c>
      <c r="O40" s="206">
        <f>'2.BERUH-FELÚJ'!O27</f>
        <v>0</v>
      </c>
      <c r="P40" s="183">
        <f>'2.BERUH-FELÚJ'!P27</f>
        <v>0</v>
      </c>
      <c r="Q40" s="184">
        <f>'2.BERUH-FELÚJ'!Q27</f>
        <v>0</v>
      </c>
    </row>
    <row r="41" spans="1:17" ht="12.75">
      <c r="A41" s="188" t="s">
        <v>38</v>
      </c>
      <c r="B41" s="544">
        <f>'2.BERUH-FELÚJ'!J51</f>
        <v>0</v>
      </c>
      <c r="C41" s="186">
        <f>'2.BERUH-FELÚJ'!K51</f>
        <v>0</v>
      </c>
      <c r="D41" s="186">
        <f>'2.BERUH-FELÚJ'!L51</f>
        <v>0</v>
      </c>
      <c r="E41" s="187">
        <f>'2.BERUH-FELÚJ'!M51</f>
        <v>0</v>
      </c>
      <c r="F41" s="544">
        <f>'2.BERUH-FELÚJ'!N51</f>
        <v>0</v>
      </c>
      <c r="G41" s="186">
        <f>'2.BERUH-FELÚJ'!O51</f>
        <v>0</v>
      </c>
      <c r="H41" s="186">
        <f>'2.BERUH-FELÚJ'!P51</f>
        <v>0</v>
      </c>
      <c r="I41" s="187">
        <f>'2.BERUH-FELÚJ'!Q51</f>
        <v>0</v>
      </c>
      <c r="J41" s="544">
        <f>'2.BERUH-FELÚJ'!R51</f>
        <v>0</v>
      </c>
      <c r="K41" s="186">
        <f>'2.BERUH-FELÚJ'!S51</f>
        <v>0</v>
      </c>
      <c r="L41" s="186">
        <f>'2.BERUH-FELÚJ'!T51</f>
        <v>0</v>
      </c>
      <c r="M41" s="187">
        <f>'2.BERUH-FELÚJ'!U51</f>
        <v>0</v>
      </c>
      <c r="N41" s="544">
        <f>'2.BERUH-FELÚJ'!V51</f>
        <v>0</v>
      </c>
      <c r="O41" s="186">
        <f>'2.BERUH-FELÚJ'!W51</f>
        <v>0</v>
      </c>
      <c r="P41" s="186">
        <f>'2.BERUH-FELÚJ'!X51</f>
        <v>0</v>
      </c>
      <c r="Q41" s="187">
        <f>'2.BERUH-FELÚJ'!Y51</f>
        <v>0</v>
      </c>
    </row>
    <row r="42" spans="1:17" ht="12.75">
      <c r="A42" s="188" t="s">
        <v>39</v>
      </c>
      <c r="B42" s="181">
        <f>B43+B44+B45</f>
        <v>0</v>
      </c>
      <c r="C42" s="182">
        <f>C43+C44+C45</f>
        <v>0</v>
      </c>
      <c r="D42" s="182">
        <f>D43+D44+D45</f>
        <v>0</v>
      </c>
      <c r="E42" s="187">
        <f t="shared" si="7"/>
        <v>0</v>
      </c>
      <c r="F42" s="181">
        <f>F43+F44+F45</f>
        <v>0</v>
      </c>
      <c r="G42" s="182">
        <f>G43+G44+G45</f>
        <v>0</v>
      </c>
      <c r="H42" s="182">
        <f>H43+H44+H45</f>
        <v>0</v>
      </c>
      <c r="I42" s="187">
        <f aca="true" t="shared" si="17" ref="I42:I48">SUM(F42:H42)</f>
        <v>0</v>
      </c>
      <c r="J42" s="181">
        <f>J43+J44+J45</f>
        <v>0</v>
      </c>
      <c r="K42" s="182">
        <f>K43+K44+K45</f>
        <v>0</v>
      </c>
      <c r="L42" s="182">
        <f>L43+L44+L45</f>
        <v>0</v>
      </c>
      <c r="M42" s="187">
        <f t="shared" si="15"/>
        <v>0</v>
      </c>
      <c r="N42" s="181">
        <f>N43+N44+N45</f>
        <v>0</v>
      </c>
      <c r="O42" s="182">
        <f>O43+O44+O45</f>
        <v>0</v>
      </c>
      <c r="P42" s="182">
        <f>P43+P44+P45</f>
        <v>0</v>
      </c>
      <c r="Q42" s="187">
        <f t="shared" si="16"/>
        <v>0</v>
      </c>
    </row>
    <row r="43" spans="1:17" ht="13.5">
      <c r="A43" s="207" t="s">
        <v>172</v>
      </c>
      <c r="B43" s="538"/>
      <c r="C43" s="189"/>
      <c r="D43" s="189"/>
      <c r="E43" s="192">
        <f t="shared" si="7"/>
        <v>0</v>
      </c>
      <c r="F43" s="538"/>
      <c r="G43" s="189"/>
      <c r="H43" s="189"/>
      <c r="I43" s="192">
        <f t="shared" si="17"/>
        <v>0</v>
      </c>
      <c r="J43" s="538"/>
      <c r="K43" s="189"/>
      <c r="L43" s="189"/>
      <c r="M43" s="192">
        <f t="shared" si="15"/>
        <v>0</v>
      </c>
      <c r="N43" s="538"/>
      <c r="O43" s="189"/>
      <c r="P43" s="189"/>
      <c r="Q43" s="192">
        <f t="shared" si="16"/>
        <v>0</v>
      </c>
    </row>
    <row r="44" spans="1:17" ht="13.5">
      <c r="A44" s="207" t="s">
        <v>173</v>
      </c>
      <c r="B44" s="538"/>
      <c r="C44" s="189"/>
      <c r="D44" s="189"/>
      <c r="E44" s="192">
        <f t="shared" si="7"/>
        <v>0</v>
      </c>
      <c r="F44" s="538"/>
      <c r="G44" s="189"/>
      <c r="H44" s="189"/>
      <c r="I44" s="192">
        <f t="shared" si="17"/>
        <v>0</v>
      </c>
      <c r="J44" s="538"/>
      <c r="K44" s="189"/>
      <c r="L44" s="189"/>
      <c r="M44" s="192">
        <f t="shared" si="15"/>
        <v>0</v>
      </c>
      <c r="N44" s="538"/>
      <c r="O44" s="189"/>
      <c r="P44" s="189"/>
      <c r="Q44" s="192">
        <f t="shared" si="16"/>
        <v>0</v>
      </c>
    </row>
    <row r="45" spans="1:17" ht="25.5">
      <c r="A45" s="208" t="s">
        <v>174</v>
      </c>
      <c r="B45" s="545"/>
      <c r="C45" s="189"/>
      <c r="D45" s="189"/>
      <c r="E45" s="192">
        <f t="shared" si="7"/>
        <v>0</v>
      </c>
      <c r="F45" s="545"/>
      <c r="G45" s="189"/>
      <c r="H45" s="189"/>
      <c r="I45" s="192">
        <f t="shared" si="17"/>
        <v>0</v>
      </c>
      <c r="J45" s="545"/>
      <c r="K45" s="189"/>
      <c r="L45" s="189"/>
      <c r="M45" s="192">
        <f t="shared" si="15"/>
        <v>0</v>
      </c>
      <c r="N45" s="545"/>
      <c r="O45" s="189"/>
      <c r="P45" s="189"/>
      <c r="Q45" s="192">
        <f t="shared" si="16"/>
        <v>0</v>
      </c>
    </row>
    <row r="46" spans="1:17" ht="12.75">
      <c r="A46" s="536" t="s">
        <v>175</v>
      </c>
      <c r="B46" s="545"/>
      <c r="C46" s="209"/>
      <c r="D46" s="209"/>
      <c r="E46" s="192">
        <f t="shared" si="7"/>
        <v>0</v>
      </c>
      <c r="F46" s="545"/>
      <c r="G46" s="209"/>
      <c r="H46" s="209"/>
      <c r="I46" s="192">
        <f t="shared" si="17"/>
        <v>0</v>
      </c>
      <c r="J46" s="545"/>
      <c r="K46" s="209"/>
      <c r="L46" s="209"/>
      <c r="M46" s="192">
        <f t="shared" si="15"/>
        <v>0</v>
      </c>
      <c r="N46" s="545"/>
      <c r="O46" s="209"/>
      <c r="P46" s="209"/>
      <c r="Q46" s="192">
        <f t="shared" si="16"/>
        <v>0</v>
      </c>
    </row>
    <row r="47" spans="1:17" ht="13.5" thickBot="1">
      <c r="A47" s="535" t="s">
        <v>176</v>
      </c>
      <c r="B47" s="546"/>
      <c r="C47" s="210"/>
      <c r="D47" s="210"/>
      <c r="E47" s="192">
        <f t="shared" si="7"/>
        <v>0</v>
      </c>
      <c r="F47" s="546"/>
      <c r="G47" s="210"/>
      <c r="H47" s="210"/>
      <c r="I47" s="192">
        <f t="shared" si="17"/>
        <v>0</v>
      </c>
      <c r="J47" s="546"/>
      <c r="K47" s="210"/>
      <c r="L47" s="210"/>
      <c r="M47" s="192">
        <f t="shared" si="15"/>
        <v>0</v>
      </c>
      <c r="N47" s="546"/>
      <c r="O47" s="210"/>
      <c r="P47" s="210"/>
      <c r="Q47" s="192">
        <f t="shared" si="16"/>
        <v>0</v>
      </c>
    </row>
    <row r="48" spans="1:17" s="175" customFormat="1" ht="24.75" customHeight="1" thickBot="1">
      <c r="A48" s="173" t="s">
        <v>277</v>
      </c>
      <c r="B48" s="13">
        <f>B26+B39+B47</f>
        <v>2323</v>
      </c>
      <c r="C48" s="174">
        <f>C26+C39+C47</f>
        <v>0</v>
      </c>
      <c r="D48" s="174">
        <f>D26+D39+D47</f>
        <v>0</v>
      </c>
      <c r="E48" s="512">
        <f t="shared" si="7"/>
        <v>2323</v>
      </c>
      <c r="F48" s="13">
        <f>F26+F39+F47</f>
        <v>2323</v>
      </c>
      <c r="G48" s="174">
        <f>G26+G39+G47</f>
        <v>0</v>
      </c>
      <c r="H48" s="174">
        <f>H26+H39+H47</f>
        <v>0</v>
      </c>
      <c r="I48" s="512">
        <f t="shared" si="17"/>
        <v>2323</v>
      </c>
      <c r="J48" s="13">
        <f>J26+J39+J47</f>
        <v>0</v>
      </c>
      <c r="K48" s="174">
        <f>K26+K39+K47</f>
        <v>0</v>
      </c>
      <c r="L48" s="174">
        <f>L26+L39+L47</f>
        <v>0</v>
      </c>
      <c r="M48" s="512">
        <f t="shared" si="15"/>
        <v>0</v>
      </c>
      <c r="N48" s="13">
        <f>N26+N39+N47</f>
        <v>2327</v>
      </c>
      <c r="O48" s="174">
        <f>O26+O39+O47</f>
        <v>0</v>
      </c>
      <c r="P48" s="174">
        <f>P26+P39+P47</f>
        <v>0</v>
      </c>
      <c r="Q48" s="512">
        <f t="shared" si="16"/>
        <v>2327</v>
      </c>
    </row>
    <row r="50" spans="1:3" ht="13.5" thickBot="1">
      <c r="A50" s="681" t="s">
        <v>112</v>
      </c>
      <c r="B50" s="681"/>
      <c r="C50"/>
    </row>
    <row r="51" spans="1:4" ht="25.5" customHeight="1" thickBot="1">
      <c r="A51" s="523" t="s">
        <v>113</v>
      </c>
      <c r="B51" s="528" t="s">
        <v>123</v>
      </c>
      <c r="C51" s="560" t="s">
        <v>322</v>
      </c>
      <c r="D51" s="560" t="s">
        <v>357</v>
      </c>
    </row>
    <row r="52" spans="1:4" ht="12.75">
      <c r="A52" s="524" t="s">
        <v>114</v>
      </c>
      <c r="B52" s="529"/>
      <c r="C52" s="529"/>
      <c r="D52" s="529"/>
    </row>
    <row r="53" spans="1:4" ht="13.5" thickBot="1">
      <c r="A53" s="525" t="s">
        <v>115</v>
      </c>
      <c r="B53" s="530"/>
      <c r="C53" s="530"/>
      <c r="D53" s="530"/>
    </row>
    <row r="54" spans="1:4" ht="26.25" thickBot="1">
      <c r="A54" s="526" t="s">
        <v>116</v>
      </c>
      <c r="B54" s="528" t="s">
        <v>123</v>
      </c>
      <c r="C54" s="560" t="s">
        <v>322</v>
      </c>
      <c r="D54" s="560" t="s">
        <v>357</v>
      </c>
    </row>
    <row r="55" spans="1:4" ht="12.75">
      <c r="A55" s="515" t="s">
        <v>117</v>
      </c>
      <c r="B55" s="521"/>
      <c r="C55" s="521"/>
      <c r="D55" s="521"/>
    </row>
    <row r="56" spans="1:4" ht="13.5" thickBot="1">
      <c r="A56" s="527" t="s">
        <v>118</v>
      </c>
      <c r="B56" s="51"/>
      <c r="C56" s="51"/>
      <c r="D56" s="51"/>
    </row>
    <row r="57" spans="1:4" ht="13.5" thickBot="1">
      <c r="A57" s="526" t="s">
        <v>119</v>
      </c>
      <c r="B57" s="522">
        <f>SUM(B55:B56)</f>
        <v>0</v>
      </c>
      <c r="C57" s="522">
        <f>SUM(C55:C56)</f>
        <v>0</v>
      </c>
      <c r="D57" s="522">
        <f>SUM(D55:D56)</f>
        <v>0</v>
      </c>
    </row>
    <row r="58" spans="1:3" ht="13.5" thickBot="1">
      <c r="A58" s="681" t="s">
        <v>180</v>
      </c>
      <c r="B58" s="681"/>
      <c r="C58" s="62"/>
    </row>
    <row r="59" spans="1:4" ht="28.5" customHeight="1" thickBot="1">
      <c r="A59" s="513" t="s">
        <v>120</v>
      </c>
      <c r="B59" s="518" t="s">
        <v>123</v>
      </c>
      <c r="C59" s="560" t="s">
        <v>322</v>
      </c>
      <c r="D59" s="560" t="s">
        <v>357</v>
      </c>
    </row>
    <row r="60" spans="1:4" ht="26.25" thickBot="1">
      <c r="A60" s="514" t="s">
        <v>181</v>
      </c>
      <c r="B60" s="519"/>
      <c r="C60" s="519"/>
      <c r="D60" s="519"/>
    </row>
    <row r="61" spans="1:4" ht="41.25" customHeight="1" thickBot="1">
      <c r="A61" s="513" t="s">
        <v>121</v>
      </c>
      <c r="B61" s="520"/>
      <c r="C61" s="520"/>
      <c r="D61" s="520"/>
    </row>
    <row r="62" spans="1:4" ht="12.75">
      <c r="A62" s="515" t="s">
        <v>182</v>
      </c>
      <c r="B62" s="521"/>
      <c r="C62" s="521"/>
      <c r="D62" s="521"/>
    </row>
    <row r="63" spans="1:4" ht="13.5" thickBot="1">
      <c r="A63" s="516" t="s">
        <v>183</v>
      </c>
      <c r="B63" s="155"/>
      <c r="C63" s="155"/>
      <c r="D63" s="155"/>
    </row>
    <row r="64" spans="1:4" ht="13.5" thickBot="1">
      <c r="A64" s="517" t="s">
        <v>184</v>
      </c>
      <c r="B64" s="522"/>
      <c r="C64" s="522"/>
      <c r="D64" s="522"/>
    </row>
  </sheetData>
  <mergeCells count="12">
    <mergeCell ref="B1:E1"/>
    <mergeCell ref="A1:A2"/>
    <mergeCell ref="A50:B50"/>
    <mergeCell ref="A58:B58"/>
    <mergeCell ref="A24:A25"/>
    <mergeCell ref="B24:E24"/>
    <mergeCell ref="N1:Q1"/>
    <mergeCell ref="N24:Q24"/>
    <mergeCell ref="F1:I1"/>
    <mergeCell ref="F24:I24"/>
    <mergeCell ref="J1:M1"/>
    <mergeCell ref="J24:M24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300" verticalDpi="300" orientation="landscape" paperSize="9" scale="69" r:id="rId1"/>
  <headerFooter alignWithMargins="0">
    <oddHeader xml:space="preserve">&amp;C&amp;"Times New Roman,Félkövér"PESTERZSÉBETI ÖRMÉNY NEMZETISÉGI ÖNKORMÁNYZAT
 2013. ÉVI BEVÉTELEI ÉS KIADÁSAI (e Ft)
25/2013. (VI.26.) sz. ÖNÖ 
határozat alapján
&amp;R&amp;"Times New Roman,Félkövér"1. sz. melléklet&amp;"MS Sans Serif,Normál"
&amp;8 </oddHeader>
  </headerFooter>
  <rowBreaks count="1" manualBreakCount="1">
    <brk id="2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9"/>
  <dimension ref="A1:Q51"/>
  <sheetViews>
    <sheetView zoomScale="75" zoomScaleNormal="75" workbookViewId="0" topLeftCell="C28">
      <selection activeCell="N34" sqref="N34:Q34"/>
    </sheetView>
  </sheetViews>
  <sheetFormatPr defaultColWidth="9.140625" defaultRowHeight="12.75"/>
  <cols>
    <col min="1" max="1" width="55.421875" style="1" customWidth="1"/>
    <col min="2" max="2" width="10.8515625" style="1" customWidth="1"/>
    <col min="3" max="3" width="12.00390625" style="1" customWidth="1"/>
    <col min="4" max="4" width="15.00390625" style="1" customWidth="1"/>
    <col min="5" max="5" width="11.421875" style="1" customWidth="1"/>
    <col min="6" max="6" width="10.57421875" style="1" hidden="1" customWidth="1"/>
    <col min="7" max="7" width="12.140625" style="1" hidden="1" customWidth="1"/>
    <col min="8" max="8" width="15.00390625" style="1" hidden="1" customWidth="1"/>
    <col min="9" max="9" width="10.7109375" style="1" hidden="1" customWidth="1"/>
    <col min="10" max="10" width="11.421875" style="1" customWidth="1"/>
    <col min="11" max="11" width="11.57421875" style="1" customWidth="1"/>
    <col min="12" max="12" width="15.00390625" style="1" customWidth="1"/>
    <col min="13" max="13" width="11.421875" style="1" customWidth="1"/>
    <col min="14" max="14" width="11.7109375" style="1" customWidth="1"/>
    <col min="15" max="15" width="11.140625" style="1" customWidth="1"/>
    <col min="16" max="16" width="15.00390625" style="1" customWidth="1"/>
    <col min="17" max="17" width="12.140625" style="1" customWidth="1"/>
    <col min="18" max="16384" width="9.140625" style="1" customWidth="1"/>
  </cols>
  <sheetData>
    <row r="1" spans="1:5" ht="13.5" thickBot="1">
      <c r="A1" s="684" t="s">
        <v>40</v>
      </c>
      <c r="B1" s="684"/>
      <c r="C1" s="684"/>
      <c r="D1" s="684"/>
      <c r="E1" s="684"/>
    </row>
    <row r="2" spans="1:17" s="4" customFormat="1" ht="26.25" customHeight="1" thickBot="1">
      <c r="A2" s="685" t="s">
        <v>0</v>
      </c>
      <c r="B2" s="676" t="s">
        <v>319</v>
      </c>
      <c r="C2" s="677"/>
      <c r="D2" s="677"/>
      <c r="E2" s="678"/>
      <c r="F2" s="676" t="s">
        <v>327</v>
      </c>
      <c r="G2" s="677"/>
      <c r="H2" s="677"/>
      <c r="I2" s="678"/>
      <c r="J2" s="676" t="s">
        <v>322</v>
      </c>
      <c r="K2" s="677"/>
      <c r="L2" s="677"/>
      <c r="M2" s="678"/>
      <c r="N2" s="676" t="s">
        <v>357</v>
      </c>
      <c r="O2" s="677"/>
      <c r="P2" s="677"/>
      <c r="Q2" s="678"/>
    </row>
    <row r="3" spans="1:17" s="4" customFormat="1" ht="39" thickBot="1">
      <c r="A3" s="686"/>
      <c r="B3" s="319" t="s">
        <v>149</v>
      </c>
      <c r="C3" s="237" t="s">
        <v>150</v>
      </c>
      <c r="D3" s="237" t="s">
        <v>151</v>
      </c>
      <c r="E3" s="320" t="s">
        <v>80</v>
      </c>
      <c r="F3" s="319" t="s">
        <v>149</v>
      </c>
      <c r="G3" s="237" t="s">
        <v>150</v>
      </c>
      <c r="H3" s="237" t="s">
        <v>151</v>
      </c>
      <c r="I3" s="320" t="s">
        <v>80</v>
      </c>
      <c r="J3" s="319" t="s">
        <v>149</v>
      </c>
      <c r="K3" s="237" t="s">
        <v>150</v>
      </c>
      <c r="L3" s="237" t="s">
        <v>151</v>
      </c>
      <c r="M3" s="320" t="s">
        <v>80</v>
      </c>
      <c r="N3" s="319" t="s">
        <v>149</v>
      </c>
      <c r="O3" s="237" t="s">
        <v>150</v>
      </c>
      <c r="P3" s="237" t="s">
        <v>151</v>
      </c>
      <c r="Q3" s="320" t="s">
        <v>80</v>
      </c>
    </row>
    <row r="4" spans="1:17" s="4" customFormat="1" ht="19.5" customHeight="1">
      <c r="A4" s="15" t="s">
        <v>42</v>
      </c>
      <c r="B4" s="238"/>
      <c r="C4" s="239"/>
      <c r="D4" s="239"/>
      <c r="E4" s="240"/>
      <c r="F4" s="238"/>
      <c r="G4" s="239"/>
      <c r="H4" s="239"/>
      <c r="I4" s="240"/>
      <c r="J4" s="238"/>
      <c r="K4" s="239"/>
      <c r="L4" s="239"/>
      <c r="M4" s="240"/>
      <c r="N4" s="556">
        <f>F4+J4</f>
        <v>0</v>
      </c>
      <c r="O4" s="239"/>
      <c r="P4" s="239"/>
      <c r="Q4" s="240"/>
    </row>
    <row r="5" spans="1:17" s="4" customFormat="1" ht="19.5" customHeight="1">
      <c r="A5" s="16" t="s">
        <v>43</v>
      </c>
      <c r="B5" s="241"/>
      <c r="C5" s="242"/>
      <c r="D5" s="242"/>
      <c r="E5" s="243"/>
      <c r="F5" s="241"/>
      <c r="G5" s="242"/>
      <c r="H5" s="242"/>
      <c r="I5" s="243"/>
      <c r="J5" s="241"/>
      <c r="K5" s="242"/>
      <c r="L5" s="242"/>
      <c r="M5" s="243"/>
      <c r="N5" s="557">
        <f>F5+J5</f>
        <v>0</v>
      </c>
      <c r="O5" s="242"/>
      <c r="P5" s="242"/>
      <c r="Q5" s="243"/>
    </row>
    <row r="6" spans="1:17" s="4" customFormat="1" ht="19.5" customHeight="1">
      <c r="A6" s="16" t="s">
        <v>44</v>
      </c>
      <c r="B6" s="244">
        <f>B7+B8+B9</f>
        <v>0</v>
      </c>
      <c r="C6" s="245"/>
      <c r="D6" s="245"/>
      <c r="E6" s="246"/>
      <c r="F6" s="244">
        <f>F7+F8+F9</f>
        <v>0</v>
      </c>
      <c r="G6" s="245"/>
      <c r="H6" s="245"/>
      <c r="I6" s="246"/>
      <c r="J6" s="244">
        <f>J7+J8+J9</f>
        <v>0</v>
      </c>
      <c r="K6" s="245"/>
      <c r="L6" s="245"/>
      <c r="M6" s="246"/>
      <c r="N6" s="244">
        <f>N7+N8+N9</f>
        <v>0</v>
      </c>
      <c r="O6" s="245"/>
      <c r="P6" s="245"/>
      <c r="Q6" s="246"/>
    </row>
    <row r="7" spans="1:17" s="4" customFormat="1" ht="19.5" customHeight="1">
      <c r="A7" s="17" t="s">
        <v>45</v>
      </c>
      <c r="B7" s="247"/>
      <c r="C7" s="248"/>
      <c r="D7" s="248"/>
      <c r="E7" s="249"/>
      <c r="F7" s="247"/>
      <c r="G7" s="248"/>
      <c r="H7" s="248"/>
      <c r="I7" s="249"/>
      <c r="J7" s="247"/>
      <c r="K7" s="248"/>
      <c r="L7" s="248"/>
      <c r="M7" s="249"/>
      <c r="N7" s="247">
        <f aca="true" t="shared" si="0" ref="N7:N16">F7+J7</f>
        <v>0</v>
      </c>
      <c r="O7" s="248"/>
      <c r="P7" s="248"/>
      <c r="Q7" s="249"/>
    </row>
    <row r="8" spans="1:17" s="4" customFormat="1" ht="19.5" customHeight="1">
      <c r="A8" s="19" t="s">
        <v>46</v>
      </c>
      <c r="B8" s="250"/>
      <c r="C8" s="251"/>
      <c r="D8" s="251"/>
      <c r="E8" s="252"/>
      <c r="F8" s="250"/>
      <c r="G8" s="251"/>
      <c r="H8" s="251"/>
      <c r="I8" s="252"/>
      <c r="J8" s="250"/>
      <c r="K8" s="251"/>
      <c r="L8" s="251"/>
      <c r="M8" s="252"/>
      <c r="N8" s="250">
        <f t="shared" si="0"/>
        <v>0</v>
      </c>
      <c r="O8" s="251"/>
      <c r="P8" s="251"/>
      <c r="Q8" s="252"/>
    </row>
    <row r="9" spans="1:17" s="4" customFormat="1" ht="19.5" customHeight="1">
      <c r="A9" s="21" t="s">
        <v>47</v>
      </c>
      <c r="B9" s="253"/>
      <c r="C9" s="254"/>
      <c r="D9" s="254"/>
      <c r="E9" s="255"/>
      <c r="F9" s="253"/>
      <c r="G9" s="254"/>
      <c r="H9" s="254"/>
      <c r="I9" s="255"/>
      <c r="J9" s="253"/>
      <c r="K9" s="254"/>
      <c r="L9" s="254"/>
      <c r="M9" s="255"/>
      <c r="N9" s="253">
        <f t="shared" si="0"/>
        <v>0</v>
      </c>
      <c r="O9" s="254"/>
      <c r="P9" s="254"/>
      <c r="Q9" s="255"/>
    </row>
    <row r="10" spans="1:17" s="4" customFormat="1" ht="19.5" customHeight="1">
      <c r="A10" s="22" t="s">
        <v>48</v>
      </c>
      <c r="B10" s="256">
        <f>B11+B12+B13+B14+B15</f>
        <v>0</v>
      </c>
      <c r="C10" s="257"/>
      <c r="D10" s="257"/>
      <c r="E10" s="258"/>
      <c r="F10" s="256">
        <f>F11+F12+F13+F14+F15</f>
        <v>0</v>
      </c>
      <c r="G10" s="257"/>
      <c r="H10" s="257"/>
      <c r="I10" s="258"/>
      <c r="J10" s="256">
        <f>J11+J12+J13+J14+J15</f>
        <v>0</v>
      </c>
      <c r="K10" s="257"/>
      <c r="L10" s="257"/>
      <c r="M10" s="258"/>
      <c r="N10" s="256">
        <f>N11+N12+N13+N14+N15</f>
        <v>0</v>
      </c>
      <c r="O10" s="257"/>
      <c r="P10" s="257"/>
      <c r="Q10" s="258"/>
    </row>
    <row r="11" spans="1:17" s="4" customFormat="1" ht="19.5" customHeight="1">
      <c r="A11" s="23" t="s">
        <v>49</v>
      </c>
      <c r="B11" s="259"/>
      <c r="C11" s="260"/>
      <c r="D11" s="260"/>
      <c r="E11" s="261"/>
      <c r="F11" s="259"/>
      <c r="G11" s="260"/>
      <c r="H11" s="260"/>
      <c r="I11" s="261"/>
      <c r="J11" s="259"/>
      <c r="K11" s="260"/>
      <c r="L11" s="260"/>
      <c r="M11" s="261"/>
      <c r="N11" s="259">
        <f t="shared" si="0"/>
        <v>0</v>
      </c>
      <c r="O11" s="260"/>
      <c r="P11" s="260"/>
      <c r="Q11" s="261"/>
    </row>
    <row r="12" spans="1:17" s="4" customFormat="1" ht="19.5" customHeight="1">
      <c r="A12" s="24" t="s">
        <v>50</v>
      </c>
      <c r="B12" s="262"/>
      <c r="C12" s="263"/>
      <c r="D12" s="263"/>
      <c r="E12" s="264"/>
      <c r="F12" s="262"/>
      <c r="G12" s="263"/>
      <c r="H12" s="263"/>
      <c r="I12" s="264"/>
      <c r="J12" s="262"/>
      <c r="K12" s="263"/>
      <c r="L12" s="263"/>
      <c r="M12" s="264"/>
      <c r="N12" s="253">
        <f t="shared" si="0"/>
        <v>0</v>
      </c>
      <c r="O12" s="263"/>
      <c r="P12" s="263"/>
      <c r="Q12" s="264"/>
    </row>
    <row r="13" spans="1:17" s="4" customFormat="1" ht="19.5" customHeight="1">
      <c r="A13" s="24" t="s">
        <v>51</v>
      </c>
      <c r="B13" s="250"/>
      <c r="C13" s="251"/>
      <c r="D13" s="251"/>
      <c r="E13" s="252"/>
      <c r="F13" s="250"/>
      <c r="G13" s="251"/>
      <c r="H13" s="251"/>
      <c r="I13" s="252"/>
      <c r="J13" s="250"/>
      <c r="K13" s="251"/>
      <c r="L13" s="251"/>
      <c r="M13" s="252"/>
      <c r="N13" s="250">
        <f t="shared" si="0"/>
        <v>0</v>
      </c>
      <c r="O13" s="251"/>
      <c r="P13" s="251"/>
      <c r="Q13" s="252"/>
    </row>
    <row r="14" spans="1:17" s="4" customFormat="1" ht="19.5" customHeight="1">
      <c r="A14" s="25" t="s">
        <v>52</v>
      </c>
      <c r="B14" s="250"/>
      <c r="C14" s="251"/>
      <c r="D14" s="251"/>
      <c r="E14" s="252"/>
      <c r="F14" s="250"/>
      <c r="G14" s="251"/>
      <c r="H14" s="251"/>
      <c r="I14" s="252"/>
      <c r="J14" s="250"/>
      <c r="K14" s="251"/>
      <c r="L14" s="251"/>
      <c r="M14" s="252"/>
      <c r="N14" s="250">
        <f t="shared" si="0"/>
        <v>0</v>
      </c>
      <c r="O14" s="251"/>
      <c r="P14" s="251"/>
      <c r="Q14" s="252"/>
    </row>
    <row r="15" spans="1:17" s="4" customFormat="1" ht="19.5" customHeight="1">
      <c r="A15" s="26" t="s">
        <v>53</v>
      </c>
      <c r="B15" s="265"/>
      <c r="C15" s="266"/>
      <c r="D15" s="266"/>
      <c r="E15" s="267"/>
      <c r="F15" s="265"/>
      <c r="G15" s="266"/>
      <c r="H15" s="266"/>
      <c r="I15" s="267"/>
      <c r="J15" s="265"/>
      <c r="K15" s="266"/>
      <c r="L15" s="266"/>
      <c r="M15" s="267"/>
      <c r="N15" s="265">
        <f t="shared" si="0"/>
        <v>0</v>
      </c>
      <c r="O15" s="266"/>
      <c r="P15" s="266"/>
      <c r="Q15" s="267"/>
    </row>
    <row r="16" spans="1:17" s="4" customFormat="1" ht="19.5" customHeight="1" thickBot="1">
      <c r="A16" s="27" t="s">
        <v>54</v>
      </c>
      <c r="B16" s="268"/>
      <c r="C16" s="269"/>
      <c r="D16" s="269"/>
      <c r="E16" s="270"/>
      <c r="F16" s="268"/>
      <c r="G16" s="269"/>
      <c r="H16" s="269"/>
      <c r="I16" s="270"/>
      <c r="J16" s="268"/>
      <c r="K16" s="269"/>
      <c r="L16" s="269"/>
      <c r="M16" s="270"/>
      <c r="N16" s="558">
        <f t="shared" si="0"/>
        <v>0</v>
      </c>
      <c r="O16" s="269"/>
      <c r="P16" s="269"/>
      <c r="Q16" s="270"/>
    </row>
    <row r="17" spans="1:17" s="4" customFormat="1" ht="19.5" customHeight="1" thickBot="1">
      <c r="A17" s="28" t="s">
        <v>55</v>
      </c>
      <c r="B17" s="271">
        <f>B6+B10+B16</f>
        <v>0</v>
      </c>
      <c r="C17" s="272"/>
      <c r="D17" s="272"/>
      <c r="E17" s="273"/>
      <c r="F17" s="271">
        <f>F6+F10+F16</f>
        <v>0</v>
      </c>
      <c r="G17" s="272"/>
      <c r="H17" s="272"/>
      <c r="I17" s="273"/>
      <c r="J17" s="271">
        <f>J6+J10+J16</f>
        <v>0</v>
      </c>
      <c r="K17" s="272"/>
      <c r="L17" s="272"/>
      <c r="M17" s="273"/>
      <c r="N17" s="271">
        <f>N6+N10+N16</f>
        <v>0</v>
      </c>
      <c r="O17" s="272"/>
      <c r="P17" s="272"/>
      <c r="Q17" s="273"/>
    </row>
    <row r="18" spans="1:17" s="4" customFormat="1" ht="19.5" customHeight="1">
      <c r="A18" s="15" t="s">
        <v>56</v>
      </c>
      <c r="B18" s="274"/>
      <c r="C18" s="275"/>
      <c r="D18" s="275"/>
      <c r="E18" s="276"/>
      <c r="F18" s="274"/>
      <c r="G18" s="275"/>
      <c r="H18" s="275"/>
      <c r="I18" s="276"/>
      <c r="J18" s="274"/>
      <c r="K18" s="275"/>
      <c r="L18" s="275"/>
      <c r="M18" s="276"/>
      <c r="N18" s="274"/>
      <c r="O18" s="275"/>
      <c r="P18" s="275"/>
      <c r="Q18" s="276"/>
    </row>
    <row r="19" spans="1:17" s="4" customFormat="1" ht="19.5" customHeight="1">
      <c r="A19" s="16" t="s">
        <v>57</v>
      </c>
      <c r="B19" s="244">
        <f>B20+B21+B22</f>
        <v>0</v>
      </c>
      <c r="C19" s="245"/>
      <c r="D19" s="245"/>
      <c r="E19" s="246"/>
      <c r="F19" s="244">
        <f>F20+F21+F22</f>
        <v>0</v>
      </c>
      <c r="G19" s="245"/>
      <c r="H19" s="245"/>
      <c r="I19" s="246"/>
      <c r="J19" s="244">
        <f>J20+J21+J22</f>
        <v>0</v>
      </c>
      <c r="K19" s="245"/>
      <c r="L19" s="245"/>
      <c r="M19" s="246"/>
      <c r="N19" s="244">
        <f>N20+N21+N22</f>
        <v>0</v>
      </c>
      <c r="O19" s="245"/>
      <c r="P19" s="245"/>
      <c r="Q19" s="246"/>
    </row>
    <row r="20" spans="1:17" s="4" customFormat="1" ht="19.5" customHeight="1">
      <c r="A20" s="17" t="s">
        <v>58</v>
      </c>
      <c r="B20" s="277"/>
      <c r="C20" s="278"/>
      <c r="D20" s="278"/>
      <c r="E20" s="279"/>
      <c r="F20" s="277"/>
      <c r="G20" s="278"/>
      <c r="H20" s="278"/>
      <c r="I20" s="279"/>
      <c r="J20" s="277"/>
      <c r="K20" s="278"/>
      <c r="L20" s="278"/>
      <c r="M20" s="279"/>
      <c r="N20" s="277"/>
      <c r="O20" s="278"/>
      <c r="P20" s="278"/>
      <c r="Q20" s="279"/>
    </row>
    <row r="21" spans="1:17" s="4" customFormat="1" ht="19.5" customHeight="1">
      <c r="A21" s="19" t="s">
        <v>59</v>
      </c>
      <c r="B21" s="280"/>
      <c r="C21" s="281"/>
      <c r="D21" s="281"/>
      <c r="E21" s="282"/>
      <c r="F21" s="280"/>
      <c r="G21" s="281"/>
      <c r="H21" s="281"/>
      <c r="I21" s="282"/>
      <c r="J21" s="280"/>
      <c r="K21" s="281"/>
      <c r="L21" s="281"/>
      <c r="M21" s="282"/>
      <c r="N21" s="280"/>
      <c r="O21" s="281"/>
      <c r="P21" s="281"/>
      <c r="Q21" s="282"/>
    </row>
    <row r="22" spans="1:17" s="4" customFormat="1" ht="19.5" customHeight="1">
      <c r="A22" s="29" t="s">
        <v>60</v>
      </c>
      <c r="B22" s="253"/>
      <c r="C22" s="254"/>
      <c r="D22" s="254"/>
      <c r="E22" s="255"/>
      <c r="F22" s="253"/>
      <c r="G22" s="254"/>
      <c r="H22" s="254"/>
      <c r="I22" s="255"/>
      <c r="J22" s="253"/>
      <c r="K22" s="254"/>
      <c r="L22" s="254"/>
      <c r="M22" s="255"/>
      <c r="N22" s="253"/>
      <c r="O22" s="254"/>
      <c r="P22" s="254"/>
      <c r="Q22" s="255"/>
    </row>
    <row r="23" spans="1:17" s="4" customFormat="1" ht="19.5" customHeight="1" thickBot="1">
      <c r="A23" s="30" t="s">
        <v>61</v>
      </c>
      <c r="B23" s="283"/>
      <c r="C23" s="284"/>
      <c r="D23" s="284"/>
      <c r="E23" s="285"/>
      <c r="F23" s="283"/>
      <c r="G23" s="284"/>
      <c r="H23" s="284"/>
      <c r="I23" s="285"/>
      <c r="J23" s="283"/>
      <c r="K23" s="284"/>
      <c r="L23" s="284"/>
      <c r="M23" s="285"/>
      <c r="N23" s="283"/>
      <c r="O23" s="284"/>
      <c r="P23" s="284"/>
      <c r="Q23" s="285"/>
    </row>
    <row r="24" spans="1:17" s="4" customFormat="1" ht="19.5" customHeight="1" thickBot="1">
      <c r="A24" s="31" t="s">
        <v>62</v>
      </c>
      <c r="B24" s="286">
        <f>B18+B19+B23</f>
        <v>0</v>
      </c>
      <c r="C24" s="287"/>
      <c r="D24" s="287"/>
      <c r="E24" s="288"/>
      <c r="F24" s="286">
        <f>F18+F19+F23</f>
        <v>0</v>
      </c>
      <c r="G24" s="287"/>
      <c r="H24" s="287"/>
      <c r="I24" s="288"/>
      <c r="J24" s="286">
        <f>J18+J19+J23</f>
        <v>0</v>
      </c>
      <c r="K24" s="287"/>
      <c r="L24" s="287"/>
      <c r="M24" s="288"/>
      <c r="N24" s="286">
        <f>N18+N19+N23</f>
        <v>0</v>
      </c>
      <c r="O24" s="287"/>
      <c r="P24" s="287"/>
      <c r="Q24" s="288"/>
    </row>
    <row r="25" spans="1:17" s="4" customFormat="1" ht="19.5" customHeight="1" thickBot="1">
      <c r="A25" s="28" t="s">
        <v>63</v>
      </c>
      <c r="B25" s="289">
        <f>B17+B24</f>
        <v>0</v>
      </c>
      <c r="C25" s="290"/>
      <c r="D25" s="290"/>
      <c r="E25" s="291"/>
      <c r="F25" s="289">
        <f>F17+F24</f>
        <v>0</v>
      </c>
      <c r="G25" s="290"/>
      <c r="H25" s="290"/>
      <c r="I25" s="291"/>
      <c r="J25" s="289">
        <f>J17+J24</f>
        <v>0</v>
      </c>
      <c r="K25" s="290"/>
      <c r="L25" s="290"/>
      <c r="M25" s="291"/>
      <c r="N25" s="289">
        <f>N17+N24</f>
        <v>0</v>
      </c>
      <c r="O25" s="290"/>
      <c r="P25" s="290"/>
      <c r="Q25" s="291"/>
    </row>
    <row r="26" spans="1:17" s="4" customFormat="1" ht="19.5" customHeight="1" thickBot="1">
      <c r="A26" s="32" t="s">
        <v>64</v>
      </c>
      <c r="B26" s="292">
        <f>(B17+B24)*27%</f>
        <v>0</v>
      </c>
      <c r="C26" s="293"/>
      <c r="D26" s="293"/>
      <c r="E26" s="294"/>
      <c r="F26" s="292">
        <f>(F17+F24)*27%</f>
        <v>0</v>
      </c>
      <c r="G26" s="293"/>
      <c r="H26" s="293"/>
      <c r="I26" s="294"/>
      <c r="J26" s="292">
        <f>(J17+J24)*27%</f>
        <v>0</v>
      </c>
      <c r="K26" s="293"/>
      <c r="L26" s="293"/>
      <c r="M26" s="294"/>
      <c r="N26" s="292">
        <f>(N17+N24)*27%</f>
        <v>0</v>
      </c>
      <c r="O26" s="293"/>
      <c r="P26" s="293"/>
      <c r="Q26" s="294"/>
    </row>
    <row r="27" spans="1:17" s="4" customFormat="1" ht="30" customHeight="1" thickBot="1">
      <c r="A27" s="13" t="s">
        <v>65</v>
      </c>
      <c r="B27" s="295">
        <f>SUM(B25:B26)</f>
        <v>0</v>
      </c>
      <c r="C27" s="296"/>
      <c r="D27" s="296"/>
      <c r="E27" s="297"/>
      <c r="F27" s="295">
        <f>SUM(F25:F26)</f>
        <v>0</v>
      </c>
      <c r="G27" s="296"/>
      <c r="H27" s="296"/>
      <c r="I27" s="297"/>
      <c r="J27" s="295">
        <f>SUM(J25:J26)</f>
        <v>0</v>
      </c>
      <c r="K27" s="296"/>
      <c r="L27" s="296"/>
      <c r="M27" s="297"/>
      <c r="N27" s="295">
        <f>SUM(N25:N26)</f>
        <v>0</v>
      </c>
      <c r="O27" s="296"/>
      <c r="P27" s="296"/>
      <c r="Q27" s="297"/>
    </row>
    <row r="28" spans="1:17" s="4" customFormat="1" ht="12.75" customHeight="1" thickBot="1">
      <c r="A28" s="687"/>
      <c r="B28" s="688"/>
      <c r="C28" s="236"/>
      <c r="D28" s="236"/>
      <c r="E28" s="236"/>
      <c r="G28" s="236"/>
      <c r="H28" s="236"/>
      <c r="I28" s="236"/>
      <c r="K28" s="236"/>
      <c r="L28" s="236"/>
      <c r="M28" s="236"/>
      <c r="O28" s="236"/>
      <c r="P28" s="236"/>
      <c r="Q28" s="236"/>
    </row>
    <row r="29" spans="1:17" ht="15" customHeight="1" thickBot="1">
      <c r="A29" s="28" t="s">
        <v>66</v>
      </c>
      <c r="B29" s="298"/>
      <c r="C29" s="299"/>
      <c r="D29" s="299"/>
      <c r="E29" s="300"/>
      <c r="F29" s="298"/>
      <c r="G29" s="299"/>
      <c r="H29" s="299"/>
      <c r="I29" s="300"/>
      <c r="J29" s="298"/>
      <c r="K29" s="299"/>
      <c r="L29" s="299"/>
      <c r="M29" s="300"/>
      <c r="N29" s="298"/>
      <c r="O29" s="299"/>
      <c r="P29" s="299"/>
      <c r="Q29" s="300"/>
    </row>
    <row r="30" spans="1:17" ht="15" customHeight="1">
      <c r="A30" s="561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5" customHeight="1">
      <c r="A31" s="561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5" customHeight="1">
      <c r="A32" s="561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5" ht="13.5" thickBot="1">
      <c r="A33" s="684" t="s">
        <v>209</v>
      </c>
      <c r="B33" s="684"/>
      <c r="C33" s="684"/>
      <c r="D33" s="684"/>
      <c r="E33" s="684"/>
    </row>
    <row r="34" spans="1:17" s="4" customFormat="1" ht="26.25" customHeight="1" thickBot="1">
      <c r="A34" s="685" t="s">
        <v>0</v>
      </c>
      <c r="B34" s="676" t="s">
        <v>319</v>
      </c>
      <c r="C34" s="677"/>
      <c r="D34" s="677"/>
      <c r="E34" s="678"/>
      <c r="F34" s="676" t="s">
        <v>327</v>
      </c>
      <c r="G34" s="677"/>
      <c r="H34" s="677"/>
      <c r="I34" s="678"/>
      <c r="J34" s="676" t="s">
        <v>322</v>
      </c>
      <c r="K34" s="677"/>
      <c r="L34" s="677"/>
      <c r="M34" s="678"/>
      <c r="N34" s="676" t="s">
        <v>357</v>
      </c>
      <c r="O34" s="677"/>
      <c r="P34" s="677"/>
      <c r="Q34" s="678"/>
    </row>
    <row r="35" spans="1:17" s="4" customFormat="1" ht="39" thickBot="1">
      <c r="A35" s="670"/>
      <c r="B35" s="562" t="s">
        <v>149</v>
      </c>
      <c r="C35" s="563" t="s">
        <v>150</v>
      </c>
      <c r="D35" s="563" t="s">
        <v>151</v>
      </c>
      <c r="E35" s="564" t="s">
        <v>80</v>
      </c>
      <c r="F35" s="562" t="s">
        <v>149</v>
      </c>
      <c r="G35" s="563" t="s">
        <v>150</v>
      </c>
      <c r="H35" s="563" t="s">
        <v>151</v>
      </c>
      <c r="I35" s="564" t="s">
        <v>80</v>
      </c>
      <c r="J35" s="562" t="s">
        <v>149</v>
      </c>
      <c r="K35" s="563" t="s">
        <v>150</v>
      </c>
      <c r="L35" s="563" t="s">
        <v>151</v>
      </c>
      <c r="M35" s="564" t="s">
        <v>80</v>
      </c>
      <c r="N35" s="562" t="s">
        <v>149</v>
      </c>
      <c r="O35" s="563" t="s">
        <v>150</v>
      </c>
      <c r="P35" s="563" t="s">
        <v>151</v>
      </c>
      <c r="Q35" s="564" t="s">
        <v>80</v>
      </c>
    </row>
    <row r="36" spans="1:17" s="4" customFormat="1" ht="12.75">
      <c r="A36" s="601" t="s">
        <v>67</v>
      </c>
      <c r="B36" s="618">
        <v>0</v>
      </c>
      <c r="C36" s="587"/>
      <c r="D36" s="587"/>
      <c r="E36" s="588"/>
      <c r="F36" s="577"/>
      <c r="G36" s="568"/>
      <c r="H36" s="568"/>
      <c r="I36" s="591"/>
      <c r="J36" s="619">
        <f>SUM(J37:J39)</f>
        <v>0</v>
      </c>
      <c r="K36" s="587"/>
      <c r="L36" s="587"/>
      <c r="M36" s="588"/>
      <c r="N36" s="620">
        <f>SUM(N37:N39)</f>
        <v>0</v>
      </c>
      <c r="O36" s="568"/>
      <c r="P36" s="568"/>
      <c r="Q36" s="568"/>
    </row>
    <row r="37" spans="1:17" s="4" customFormat="1" ht="12.75">
      <c r="A37" s="602" t="s">
        <v>68</v>
      </c>
      <c r="B37" s="589"/>
      <c r="C37" s="568"/>
      <c r="D37" s="568"/>
      <c r="E37" s="590"/>
      <c r="F37" s="577"/>
      <c r="G37" s="568"/>
      <c r="H37" s="568"/>
      <c r="I37" s="591"/>
      <c r="J37" s="589"/>
      <c r="K37" s="568"/>
      <c r="L37" s="568"/>
      <c r="M37" s="590"/>
      <c r="N37" s="577"/>
      <c r="O37" s="568"/>
      <c r="P37" s="568"/>
      <c r="Q37" s="568"/>
    </row>
    <row r="38" spans="1:17" ht="19.5" customHeight="1">
      <c r="A38" s="569" t="s">
        <v>69</v>
      </c>
      <c r="B38" s="607"/>
      <c r="C38" s="603"/>
      <c r="D38" s="603"/>
      <c r="E38" s="608"/>
      <c r="F38" s="578"/>
      <c r="G38" s="566"/>
      <c r="H38" s="566"/>
      <c r="I38" s="592"/>
      <c r="J38" s="565"/>
      <c r="K38" s="566"/>
      <c r="L38" s="566"/>
      <c r="M38" s="567"/>
      <c r="N38" s="578"/>
      <c r="O38" s="566"/>
      <c r="P38" s="566"/>
      <c r="Q38" s="567"/>
    </row>
    <row r="39" spans="1:17" ht="19.5" customHeight="1">
      <c r="A39" s="570" t="s">
        <v>70</v>
      </c>
      <c r="B39" s="609"/>
      <c r="C39" s="604"/>
      <c r="D39" s="604"/>
      <c r="E39" s="610"/>
      <c r="F39" s="579"/>
      <c r="G39" s="254"/>
      <c r="H39" s="254"/>
      <c r="I39" s="593"/>
      <c r="J39" s="253"/>
      <c r="K39" s="254"/>
      <c r="L39" s="254"/>
      <c r="M39" s="255"/>
      <c r="N39" s="579"/>
      <c r="O39" s="254"/>
      <c r="P39" s="254"/>
      <c r="Q39" s="255"/>
    </row>
    <row r="40" spans="1:17" ht="19.5" customHeight="1">
      <c r="A40" s="571" t="s">
        <v>71</v>
      </c>
      <c r="B40" s="244">
        <f>B41+B42+B43</f>
        <v>0</v>
      </c>
      <c r="C40" s="245"/>
      <c r="D40" s="245"/>
      <c r="E40" s="246"/>
      <c r="F40" s="580">
        <f>F41+F42+F43</f>
        <v>0</v>
      </c>
      <c r="G40" s="245"/>
      <c r="H40" s="245"/>
      <c r="I40" s="594"/>
      <c r="J40" s="244">
        <f>J41+J42+J43</f>
        <v>0</v>
      </c>
      <c r="K40" s="245"/>
      <c r="L40" s="245"/>
      <c r="M40" s="246"/>
      <c r="N40" s="580">
        <f>N41+N42+N43</f>
        <v>0</v>
      </c>
      <c r="O40" s="245"/>
      <c r="P40" s="245"/>
      <c r="Q40" s="246"/>
    </row>
    <row r="41" spans="1:17" ht="19.5" customHeight="1">
      <c r="A41" s="569" t="s">
        <v>72</v>
      </c>
      <c r="B41" s="609"/>
      <c r="C41" s="604"/>
      <c r="D41" s="604"/>
      <c r="E41" s="610"/>
      <c r="F41" s="581"/>
      <c r="G41" s="278"/>
      <c r="H41" s="278"/>
      <c r="I41" s="595"/>
      <c r="J41" s="277"/>
      <c r="K41" s="278"/>
      <c r="L41" s="278"/>
      <c r="M41" s="279"/>
      <c r="N41" s="581"/>
      <c r="O41" s="278"/>
      <c r="P41" s="278"/>
      <c r="Q41" s="279"/>
    </row>
    <row r="42" spans="1:17" ht="19.5" customHeight="1">
      <c r="A42" s="572" t="s">
        <v>73</v>
      </c>
      <c r="B42" s="611"/>
      <c r="C42" s="605"/>
      <c r="D42" s="605"/>
      <c r="E42" s="612"/>
      <c r="F42" s="582"/>
      <c r="G42" s="302"/>
      <c r="H42" s="302"/>
      <c r="I42" s="596"/>
      <c r="J42" s="301"/>
      <c r="K42" s="302"/>
      <c r="L42" s="302"/>
      <c r="M42" s="303"/>
      <c r="N42" s="582"/>
      <c r="O42" s="302"/>
      <c r="P42" s="302"/>
      <c r="Q42" s="303"/>
    </row>
    <row r="43" spans="1:17" ht="19.5" customHeight="1">
      <c r="A43" s="570" t="s">
        <v>74</v>
      </c>
      <c r="B43" s="609"/>
      <c r="C43" s="604"/>
      <c r="D43" s="604"/>
      <c r="E43" s="610"/>
      <c r="F43" s="579"/>
      <c r="G43" s="254"/>
      <c r="H43" s="254"/>
      <c r="I43" s="593"/>
      <c r="J43" s="253"/>
      <c r="K43" s="254"/>
      <c r="L43" s="254"/>
      <c r="M43" s="255"/>
      <c r="N43" s="579"/>
      <c r="O43" s="254"/>
      <c r="P43" s="254"/>
      <c r="Q43" s="255"/>
    </row>
    <row r="44" spans="1:17" ht="19.5" customHeight="1">
      <c r="A44" s="573" t="s">
        <v>75</v>
      </c>
      <c r="B44" s="304">
        <f>B45+B46</f>
        <v>0</v>
      </c>
      <c r="C44" s="305"/>
      <c r="D44" s="305"/>
      <c r="E44" s="306"/>
      <c r="F44" s="583">
        <f>F45+F46</f>
        <v>0</v>
      </c>
      <c r="G44" s="305"/>
      <c r="H44" s="305"/>
      <c r="I44" s="597"/>
      <c r="J44" s="304">
        <f>J45+J46</f>
        <v>0</v>
      </c>
      <c r="K44" s="305"/>
      <c r="L44" s="305"/>
      <c r="M44" s="306"/>
      <c r="N44" s="583">
        <f>N45+N46</f>
        <v>0</v>
      </c>
      <c r="O44" s="305"/>
      <c r="P44" s="305"/>
      <c r="Q44" s="306"/>
    </row>
    <row r="45" spans="1:17" ht="19.5" customHeight="1">
      <c r="A45" s="574" t="s">
        <v>76</v>
      </c>
      <c r="B45" s="609"/>
      <c r="C45" s="604"/>
      <c r="D45" s="604"/>
      <c r="E45" s="610"/>
      <c r="F45" s="581"/>
      <c r="G45" s="278"/>
      <c r="H45" s="278"/>
      <c r="I45" s="595"/>
      <c r="J45" s="277"/>
      <c r="K45" s="278"/>
      <c r="L45" s="278"/>
      <c r="M45" s="279"/>
      <c r="N45" s="581"/>
      <c r="O45" s="278"/>
      <c r="P45" s="278"/>
      <c r="Q45" s="279"/>
    </row>
    <row r="46" spans="1:17" ht="19.5" customHeight="1">
      <c r="A46" s="575" t="s">
        <v>77</v>
      </c>
      <c r="B46" s="613"/>
      <c r="C46" s="606"/>
      <c r="D46" s="606"/>
      <c r="E46" s="614"/>
      <c r="F46" s="584"/>
      <c r="G46" s="308"/>
      <c r="H46" s="308"/>
      <c r="I46" s="598"/>
      <c r="J46" s="307"/>
      <c r="K46" s="308"/>
      <c r="L46" s="308"/>
      <c r="M46" s="309"/>
      <c r="N46" s="584"/>
      <c r="O46" s="308"/>
      <c r="P46" s="308"/>
      <c r="Q46" s="309"/>
    </row>
    <row r="47" spans="1:17" ht="19.5" customHeight="1">
      <c r="A47" s="573" t="s">
        <v>78</v>
      </c>
      <c r="B47" s="310"/>
      <c r="C47" s="311"/>
      <c r="D47" s="311"/>
      <c r="E47" s="312"/>
      <c r="F47" s="585"/>
      <c r="G47" s="311"/>
      <c r="H47" s="311"/>
      <c r="I47" s="599"/>
      <c r="J47" s="310"/>
      <c r="K47" s="311"/>
      <c r="L47" s="311"/>
      <c r="M47" s="312"/>
      <c r="N47" s="585"/>
      <c r="O47" s="311"/>
      <c r="P47" s="311"/>
      <c r="Q47" s="312"/>
    </row>
    <row r="48" spans="1:17" ht="19.5" customHeight="1" thickBot="1">
      <c r="A48" s="576" t="s">
        <v>79</v>
      </c>
      <c r="B48" s="615">
        <v>0</v>
      </c>
      <c r="C48" s="616"/>
      <c r="D48" s="616"/>
      <c r="E48" s="617"/>
      <c r="F48" s="586"/>
      <c r="G48" s="314"/>
      <c r="H48" s="314"/>
      <c r="I48" s="600"/>
      <c r="J48" s="313"/>
      <c r="K48" s="314"/>
      <c r="L48" s="314"/>
      <c r="M48" s="315"/>
      <c r="N48" s="586"/>
      <c r="O48" s="314"/>
      <c r="P48" s="314"/>
      <c r="Q48" s="315"/>
    </row>
    <row r="49" spans="1:17" ht="19.5" customHeight="1" thickBot="1">
      <c r="A49" s="34" t="s">
        <v>80</v>
      </c>
      <c r="B49" s="621">
        <f>B36+B40+B44+B47+B48</f>
        <v>0</v>
      </c>
      <c r="C49" s="314"/>
      <c r="D49" s="314"/>
      <c r="E49" s="315"/>
      <c r="F49" s="295" t="e">
        <f>F34+F40+F44+F47+F48</f>
        <v>#VALUE!</v>
      </c>
      <c r="G49" s="296"/>
      <c r="H49" s="296"/>
      <c r="I49" s="297"/>
      <c r="J49" s="295">
        <f>J36+J40+J44+J47+J48</f>
        <v>0</v>
      </c>
      <c r="K49" s="296"/>
      <c r="L49" s="296"/>
      <c r="M49" s="297"/>
      <c r="N49" s="295">
        <f>N36+N40+N44+N47+N48</f>
        <v>0</v>
      </c>
      <c r="O49" s="296"/>
      <c r="P49" s="296"/>
      <c r="Q49" s="297"/>
    </row>
    <row r="50" spans="1:17" ht="19.5" customHeight="1" thickBot="1">
      <c r="A50" s="35" t="s">
        <v>81</v>
      </c>
      <c r="B50" s="316"/>
      <c r="C50" s="317"/>
      <c r="D50" s="317"/>
      <c r="E50" s="318"/>
      <c r="F50" s="316"/>
      <c r="G50" s="317"/>
      <c r="H50" s="317"/>
      <c r="I50" s="318"/>
      <c r="J50" s="316"/>
      <c r="K50" s="317"/>
      <c r="L50" s="317"/>
      <c r="M50" s="318"/>
      <c r="N50" s="316"/>
      <c r="O50" s="317"/>
      <c r="P50" s="317"/>
      <c r="Q50" s="318"/>
    </row>
    <row r="51" spans="1:17" ht="30" customHeight="1" thickBot="1">
      <c r="A51" s="13" t="s">
        <v>82</v>
      </c>
      <c r="B51" s="289">
        <f>SUM(B49:B50)</f>
        <v>0</v>
      </c>
      <c r="C51" s="290"/>
      <c r="D51" s="290"/>
      <c r="E51" s="291"/>
      <c r="F51" s="289" t="e">
        <f>SUM(F49:F50)</f>
        <v>#VALUE!</v>
      </c>
      <c r="G51" s="290"/>
      <c r="H51" s="290"/>
      <c r="I51" s="291"/>
      <c r="J51" s="289">
        <f>SUM(J49:J50)</f>
        <v>0</v>
      </c>
      <c r="K51" s="290"/>
      <c r="L51" s="290"/>
      <c r="M51" s="291"/>
      <c r="N51" s="289">
        <f>SUM(N49:N50)</f>
        <v>0</v>
      </c>
      <c r="O51" s="290"/>
      <c r="P51" s="290"/>
      <c r="Q51" s="291"/>
    </row>
  </sheetData>
  <mergeCells count="13">
    <mergeCell ref="J34:M34"/>
    <mergeCell ref="N34:Q34"/>
    <mergeCell ref="N2:Q2"/>
    <mergeCell ref="F2:I2"/>
    <mergeCell ref="J2:M2"/>
    <mergeCell ref="A1:E1"/>
    <mergeCell ref="B2:E2"/>
    <mergeCell ref="A2:A3"/>
    <mergeCell ref="F34:I34"/>
    <mergeCell ref="A28:B28"/>
    <mergeCell ref="A34:A35"/>
    <mergeCell ref="B34:E34"/>
    <mergeCell ref="A33:E33"/>
  </mergeCells>
  <printOptions horizontalCentered="1"/>
  <pageMargins left="0.3937007874015748" right="0.3937007874015748" top="1.1811023622047245" bottom="1.1811023622047245" header="0.5118110236220472" footer="0.5118110236220472"/>
  <pageSetup fitToHeight="0" horizontalDpi="600" verticalDpi="600" orientation="landscape" paperSize="9" scale="69" r:id="rId1"/>
  <headerFooter alignWithMargins="0">
    <oddHeader>&amp;C&amp;"Times New Roman,Normál"PESTERZSÉBETI ÖRMÉNY NEMZETISÉGI ÖNKORMÁNYZAT 2013. ÉVI BERUHÁZÁSI ÉS FELÚJÍTÁSI KIADÁSAI  
(e Ft)&amp;R&amp;"Times New Roman,Normál"2. sz. melléklet
25/2013. (VI.26.) sz. ÖNÖ 
határozat alapján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9">
      <selection activeCell="C23" sqref="C23"/>
    </sheetView>
  </sheetViews>
  <sheetFormatPr defaultColWidth="9.140625" defaultRowHeight="12.75"/>
  <cols>
    <col min="1" max="1" width="10.00390625" style="0" customWidth="1"/>
    <col min="2" max="2" width="37.140625" style="0" customWidth="1"/>
    <col min="3" max="3" width="11.00390625" style="0" customWidth="1"/>
    <col min="4" max="4" width="10.8515625" style="0" customWidth="1"/>
    <col min="5" max="5" width="10.00390625" style="0" customWidth="1"/>
    <col min="6" max="6" width="9.421875" style="0" customWidth="1"/>
    <col min="7" max="7" width="11.140625" style="0" customWidth="1"/>
  </cols>
  <sheetData>
    <row r="1" spans="1:7" ht="27.75" customHeight="1" thickBot="1">
      <c r="A1" s="693" t="s">
        <v>324</v>
      </c>
      <c r="B1" s="694"/>
      <c r="C1" s="694"/>
      <c r="D1" s="694"/>
      <c r="E1" s="694"/>
      <c r="F1" s="694"/>
      <c r="G1" s="695"/>
    </row>
    <row r="2" spans="1:7" s="84" customFormat="1" ht="24.75" customHeight="1" thickBot="1">
      <c r="A2" s="81" t="s">
        <v>89</v>
      </c>
      <c r="B2" s="82" t="s">
        <v>0</v>
      </c>
      <c r="C2" s="701" t="s">
        <v>122</v>
      </c>
      <c r="D2" s="702"/>
      <c r="E2" s="702"/>
      <c r="F2" s="703"/>
      <c r="G2" s="83" t="s">
        <v>80</v>
      </c>
    </row>
    <row r="3" spans="1:7" ht="12.75">
      <c r="A3" s="85"/>
      <c r="B3" s="86"/>
      <c r="C3" s="87" t="s">
        <v>123</v>
      </c>
      <c r="D3" s="87" t="s">
        <v>124</v>
      </c>
      <c r="E3" s="87" t="s">
        <v>216</v>
      </c>
      <c r="F3" s="87" t="s">
        <v>217</v>
      </c>
      <c r="G3" s="88"/>
    </row>
    <row r="4" spans="1:7" ht="12.75">
      <c r="A4" s="89">
        <v>1</v>
      </c>
      <c r="B4" s="90"/>
      <c r="C4" s="90"/>
      <c r="D4" s="90"/>
      <c r="E4" s="90"/>
      <c r="F4" s="90"/>
      <c r="G4" s="91">
        <f>SUM(C4:F4)</f>
        <v>0</v>
      </c>
    </row>
    <row r="5" spans="1:7" ht="12.75">
      <c r="A5" s="92">
        <v>2</v>
      </c>
      <c r="B5" s="93"/>
      <c r="C5" s="93"/>
      <c r="D5" s="93"/>
      <c r="E5" s="93"/>
      <c r="F5" s="93"/>
      <c r="G5" s="94">
        <f>SUM(C5:F5)</f>
        <v>0</v>
      </c>
    </row>
    <row r="6" spans="1:7" ht="12.75">
      <c r="A6" s="92">
        <v>3</v>
      </c>
      <c r="B6" s="93"/>
      <c r="C6" s="93"/>
      <c r="D6" s="93"/>
      <c r="E6" s="93"/>
      <c r="F6" s="93"/>
      <c r="G6" s="94">
        <f>SUM(C6:F6)</f>
        <v>0</v>
      </c>
    </row>
    <row r="7" spans="1:7" ht="13.5" thickBot="1">
      <c r="A7" s="95">
        <v>4</v>
      </c>
      <c r="B7" s="96"/>
      <c r="C7" s="96"/>
      <c r="D7" s="96"/>
      <c r="E7" s="96"/>
      <c r="F7" s="96"/>
      <c r="G7" s="97">
        <f>SUM(C7:F7)</f>
        <v>0</v>
      </c>
    </row>
    <row r="8" spans="1:7" s="58" customFormat="1" ht="24.75" customHeight="1" thickBot="1">
      <c r="A8" s="98">
        <v>5</v>
      </c>
      <c r="B8" s="99" t="s">
        <v>80</v>
      </c>
      <c r="C8" s="99">
        <f>SUM(C4:C7)</f>
        <v>0</v>
      </c>
      <c r="D8" s="99">
        <f>SUM(D4:D7)</f>
        <v>0</v>
      </c>
      <c r="E8" s="99">
        <f>SUM(E4:E7)</f>
        <v>0</v>
      </c>
      <c r="F8" s="99">
        <f>SUM(F4:F7)</f>
        <v>0</v>
      </c>
      <c r="G8" s="100">
        <f>SUM(C8:F8)</f>
        <v>0</v>
      </c>
    </row>
    <row r="11" ht="13.5" thickBot="1"/>
    <row r="12" spans="1:5" ht="48.75" customHeight="1" thickBot="1">
      <c r="A12" s="693" t="s">
        <v>325</v>
      </c>
      <c r="B12" s="694"/>
      <c r="C12" s="694"/>
      <c r="D12" s="694"/>
      <c r="E12" s="695"/>
    </row>
    <row r="13" spans="1:5" s="84" customFormat="1" ht="24.75" customHeight="1" thickBot="1">
      <c r="A13" s="101" t="s">
        <v>125</v>
      </c>
      <c r="B13" s="102" t="s">
        <v>126</v>
      </c>
      <c r="C13" s="696" t="s">
        <v>218</v>
      </c>
      <c r="D13" s="696"/>
      <c r="E13" s="697"/>
    </row>
    <row r="14" spans="1:5" ht="12.75">
      <c r="A14" s="103">
        <v>1</v>
      </c>
      <c r="B14" s="104" t="s">
        <v>127</v>
      </c>
      <c r="C14" s="698"/>
      <c r="D14" s="698"/>
      <c r="E14" s="699"/>
    </row>
    <row r="15" spans="1:5" ht="12.75">
      <c r="A15" s="105">
        <v>2</v>
      </c>
      <c r="B15" s="106" t="s">
        <v>128</v>
      </c>
      <c r="C15" s="689"/>
      <c r="D15" s="689"/>
      <c r="E15" s="690"/>
    </row>
    <row r="16" spans="1:5" ht="38.25">
      <c r="A16" s="105">
        <v>3</v>
      </c>
      <c r="B16" s="106" t="s">
        <v>129</v>
      </c>
      <c r="C16" s="689"/>
      <c r="D16" s="689"/>
      <c r="E16" s="690"/>
    </row>
    <row r="17" spans="1:5" ht="12.75">
      <c r="A17" s="105">
        <v>4</v>
      </c>
      <c r="B17" s="106" t="s">
        <v>130</v>
      </c>
      <c r="C17" s="689"/>
      <c r="D17" s="689"/>
      <c r="E17" s="690"/>
    </row>
    <row r="18" spans="1:5" ht="25.5">
      <c r="A18" s="105">
        <v>5</v>
      </c>
      <c r="B18" s="106" t="s">
        <v>131</v>
      </c>
      <c r="C18" s="689"/>
      <c r="D18" s="689"/>
      <c r="E18" s="690"/>
    </row>
    <row r="19" spans="1:5" ht="26.25" thickBot="1">
      <c r="A19" s="107">
        <v>6</v>
      </c>
      <c r="B19" s="108" t="s">
        <v>132</v>
      </c>
      <c r="C19" s="691"/>
      <c r="D19" s="691"/>
      <c r="E19" s="692"/>
    </row>
    <row r="20" spans="1:5" s="84" customFormat="1" ht="24.75" customHeight="1" thickBot="1">
      <c r="A20" s="109">
        <v>7</v>
      </c>
      <c r="B20" s="110" t="s">
        <v>133</v>
      </c>
      <c r="C20" s="671">
        <f>SUM(C14:E19)</f>
        <v>0</v>
      </c>
      <c r="D20" s="671"/>
      <c r="E20" s="672"/>
    </row>
    <row r="21" spans="1:7" ht="36" customHeight="1">
      <c r="A21" s="700" t="s">
        <v>134</v>
      </c>
      <c r="B21" s="700"/>
      <c r="C21" s="700"/>
      <c r="D21" s="700"/>
      <c r="E21" s="700"/>
      <c r="F21" s="111"/>
      <c r="G21" s="111"/>
    </row>
    <row r="24" spans="1:5" ht="13.5" thickBot="1">
      <c r="A24" s="112"/>
      <c r="B24" s="112"/>
      <c r="C24" s="112"/>
      <c r="D24" s="112"/>
      <c r="E24" s="112"/>
    </row>
    <row r="25" spans="1:5" ht="42.75" customHeight="1" thickBot="1">
      <c r="A25" s="693" t="s">
        <v>326</v>
      </c>
      <c r="B25" s="694"/>
      <c r="C25" s="694"/>
      <c r="D25" s="694"/>
      <c r="E25" s="695"/>
    </row>
    <row r="26" spans="1:5" s="84" customFormat="1" ht="24.75" customHeight="1" thickBot="1">
      <c r="A26" s="101" t="s">
        <v>125</v>
      </c>
      <c r="B26" s="102" t="s">
        <v>135</v>
      </c>
      <c r="C26" s="696" t="s">
        <v>136</v>
      </c>
      <c r="D26" s="696"/>
      <c r="E26" s="697"/>
    </row>
    <row r="27" spans="1:5" ht="12.75">
      <c r="A27" s="103">
        <v>1</v>
      </c>
      <c r="B27" s="104"/>
      <c r="C27" s="698"/>
      <c r="D27" s="698"/>
      <c r="E27" s="699"/>
    </row>
    <row r="28" spans="1:5" ht="12.75">
      <c r="A28" s="105">
        <v>2</v>
      </c>
      <c r="B28" s="106"/>
      <c r="C28" s="689"/>
      <c r="D28" s="689"/>
      <c r="E28" s="690"/>
    </row>
    <row r="29" spans="1:5" ht="12.75">
      <c r="A29" s="105">
        <v>3</v>
      </c>
      <c r="B29" s="106"/>
      <c r="C29" s="689"/>
      <c r="D29" s="689"/>
      <c r="E29" s="690"/>
    </row>
    <row r="30" spans="1:5" ht="13.5" thickBot="1">
      <c r="A30" s="107">
        <v>4</v>
      </c>
      <c r="B30" s="108"/>
      <c r="C30" s="691"/>
      <c r="D30" s="691"/>
      <c r="E30" s="692"/>
    </row>
    <row r="31" spans="1:5" ht="26.25" thickBot="1">
      <c r="A31" s="109">
        <v>5</v>
      </c>
      <c r="B31" s="113" t="s">
        <v>137</v>
      </c>
      <c r="C31" s="671">
        <f>SUM(C27:E30)</f>
        <v>0</v>
      </c>
      <c r="D31" s="671"/>
      <c r="E31" s="672"/>
    </row>
  </sheetData>
  <mergeCells count="19">
    <mergeCell ref="C16:E16"/>
    <mergeCell ref="C17:E17"/>
    <mergeCell ref="C2:F2"/>
    <mergeCell ref="A1:G1"/>
    <mergeCell ref="C13:E13"/>
    <mergeCell ref="A25:E25"/>
    <mergeCell ref="C26:E26"/>
    <mergeCell ref="C27:E27"/>
    <mergeCell ref="A12:E12"/>
    <mergeCell ref="A21:E21"/>
    <mergeCell ref="C18:E18"/>
    <mergeCell ref="C19:E19"/>
    <mergeCell ref="C20:E20"/>
    <mergeCell ref="C14:E14"/>
    <mergeCell ref="C15:E15"/>
    <mergeCell ref="C31:E31"/>
    <mergeCell ref="C28:E28"/>
    <mergeCell ref="C29:E29"/>
    <mergeCell ref="C30:E30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>&amp;C&amp;"Times New Roman,Normál"Adósságot keletkeztető ügyletekhez kapcsolódó információk (e Ft)
&amp;"MS Sans Serif,Normál"
&amp;R&amp;"Times New Roman,Normál"3. sz. melléklet&amp;"MS Sans Serif,Normál"
&amp;8 25/2013. (VI.26.) sz. ÖNÖ 
határozat alapján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39" sqref="C39"/>
    </sheetView>
  </sheetViews>
  <sheetFormatPr defaultColWidth="9.140625" defaultRowHeight="12.75"/>
  <cols>
    <col min="1" max="1" width="40.00390625" style="0" customWidth="1"/>
    <col min="2" max="2" width="11.8515625" style="0" customWidth="1"/>
    <col min="3" max="3" width="12.57421875" style="0" customWidth="1"/>
    <col min="4" max="4" width="11.421875" style="0" bestFit="1" customWidth="1"/>
    <col min="5" max="5" width="10.7109375" style="0" bestFit="1" customWidth="1"/>
  </cols>
  <sheetData>
    <row r="1" spans="1:5" ht="24.75" customHeight="1" thickBot="1">
      <c r="A1" s="114" t="s">
        <v>138</v>
      </c>
      <c r="B1" s="115"/>
      <c r="C1" s="115"/>
      <c r="D1" s="115"/>
      <c r="E1" s="115"/>
    </row>
    <row r="2" spans="1:5" ht="24.75" customHeight="1" thickBot="1">
      <c r="A2" s="116" t="s">
        <v>139</v>
      </c>
      <c r="B2" s="117" t="s">
        <v>123</v>
      </c>
      <c r="C2" s="117" t="s">
        <v>124</v>
      </c>
      <c r="D2" s="117" t="s">
        <v>219</v>
      </c>
      <c r="E2" s="118" t="s">
        <v>80</v>
      </c>
    </row>
    <row r="3" spans="1:5" ht="24.75" customHeight="1">
      <c r="A3" s="119" t="s">
        <v>140</v>
      </c>
      <c r="B3" s="120"/>
      <c r="C3" s="120"/>
      <c r="D3" s="120"/>
      <c r="E3" s="121"/>
    </row>
    <row r="4" spans="1:5" ht="24.75" customHeight="1">
      <c r="A4" s="122" t="s">
        <v>141</v>
      </c>
      <c r="B4" s="123"/>
      <c r="C4" s="123"/>
      <c r="D4" s="123"/>
      <c r="E4" s="124"/>
    </row>
    <row r="5" spans="1:5" ht="24.75" customHeight="1">
      <c r="A5" s="122" t="s">
        <v>142</v>
      </c>
      <c r="B5" s="123"/>
      <c r="C5" s="123"/>
      <c r="D5" s="123"/>
      <c r="E5" s="124"/>
    </row>
    <row r="6" spans="1:5" ht="24.75" customHeight="1">
      <c r="A6" s="122" t="s">
        <v>143</v>
      </c>
      <c r="B6" s="123"/>
      <c r="C6" s="123"/>
      <c r="D6" s="123"/>
      <c r="E6" s="124"/>
    </row>
    <row r="7" spans="1:5" ht="24.75" customHeight="1">
      <c r="A7" s="122" t="s">
        <v>144</v>
      </c>
      <c r="B7" s="123"/>
      <c r="C7" s="123"/>
      <c r="D7" s="123"/>
      <c r="E7" s="124"/>
    </row>
    <row r="8" spans="1:5" ht="24.75" customHeight="1" thickBot="1">
      <c r="A8" s="125" t="s">
        <v>145</v>
      </c>
      <c r="B8" s="126"/>
      <c r="C8" s="126"/>
      <c r="D8" s="126"/>
      <c r="E8" s="127"/>
    </row>
    <row r="9" spans="1:5" ht="24.75" customHeight="1" thickBot="1">
      <c r="A9" s="128" t="s">
        <v>146</v>
      </c>
      <c r="B9" s="129">
        <f>SUM(B3:B8)</f>
        <v>0</v>
      </c>
      <c r="C9" s="129">
        <f>SUM(C3:C8)</f>
        <v>0</v>
      </c>
      <c r="D9" s="129">
        <f>SUM(D3:D8)</f>
        <v>0</v>
      </c>
      <c r="E9" s="130">
        <f>SUM(B9:D9)</f>
        <v>0</v>
      </c>
    </row>
    <row r="10" spans="1:5" ht="15.75">
      <c r="A10" s="131"/>
      <c r="B10" s="131"/>
      <c r="C10" s="131"/>
      <c r="D10" s="131"/>
      <c r="E10" s="131"/>
    </row>
    <row r="11" spans="1:5" ht="16.5" thickBot="1">
      <c r="A11" s="114" t="s">
        <v>220</v>
      </c>
      <c r="B11" s="131"/>
      <c r="C11" s="131"/>
      <c r="D11" s="131"/>
      <c r="E11" s="131"/>
    </row>
    <row r="12" spans="1:5" ht="24.75" customHeight="1" thickBot="1">
      <c r="A12" s="116" t="s">
        <v>147</v>
      </c>
      <c r="B12" s="704" t="s">
        <v>148</v>
      </c>
      <c r="C12" s="707"/>
      <c r="D12" s="707"/>
      <c r="E12" s="708"/>
    </row>
    <row r="13" spans="1:5" ht="24.75" customHeight="1">
      <c r="A13" s="132"/>
      <c r="B13" s="709"/>
      <c r="C13" s="710"/>
      <c r="D13" s="710"/>
      <c r="E13" s="711"/>
    </row>
    <row r="14" spans="1:5" ht="24.75" customHeight="1">
      <c r="A14" s="122"/>
      <c r="B14" s="712"/>
      <c r="C14" s="713"/>
      <c r="D14" s="713"/>
      <c r="E14" s="714"/>
    </row>
    <row r="15" spans="1:5" ht="24.75" customHeight="1" thickBot="1">
      <c r="A15" s="133"/>
      <c r="B15" s="715"/>
      <c r="C15" s="716"/>
      <c r="D15" s="716"/>
      <c r="E15" s="717"/>
    </row>
    <row r="16" spans="1:5" ht="24.75" customHeight="1" thickBot="1">
      <c r="A16" s="128" t="s">
        <v>80</v>
      </c>
      <c r="B16" s="704">
        <f>SUM(B13:E15)</f>
        <v>0</v>
      </c>
      <c r="C16" s="705"/>
      <c r="D16" s="705"/>
      <c r="E16" s="706"/>
    </row>
  </sheetData>
  <mergeCells count="5">
    <mergeCell ref="B16:E16"/>
    <mergeCell ref="B12:E12"/>
    <mergeCell ref="B13:E13"/>
    <mergeCell ref="B14:E14"/>
    <mergeCell ref="B15:E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Roman,Normál"Európai uniós támogatásokkal megvalósuló projektek 
bevételei, kiadásai, hozzájárulások 
(e Ft)&amp;R&amp;"Times New Roman,Normál"4. sz. melléklet
25/2013. (VI.26.) sz. ÖNÖ 
határozat alapján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0">
    <pageSetUpPr fitToPage="1"/>
  </sheetPr>
  <dimension ref="A1:Q52"/>
  <sheetViews>
    <sheetView workbookViewId="0" topLeftCell="A1">
      <pane xSplit="1" ySplit="2" topLeftCell="B3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N1" sqref="N1:Q1"/>
    </sheetView>
  </sheetViews>
  <sheetFormatPr defaultColWidth="9.140625" defaultRowHeight="12.75"/>
  <cols>
    <col min="1" max="1" width="54.00390625" style="3" customWidth="1"/>
    <col min="2" max="2" width="13.7109375" style="3" customWidth="1"/>
    <col min="3" max="3" width="11.8515625" style="3" customWidth="1"/>
    <col min="4" max="4" width="14.421875" style="3" customWidth="1"/>
    <col min="5" max="5" width="12.8515625" style="3" customWidth="1"/>
    <col min="6" max="6" width="11.28125" style="3" hidden="1" customWidth="1"/>
    <col min="7" max="7" width="11.8515625" style="3" hidden="1" customWidth="1"/>
    <col min="8" max="8" width="14.421875" style="3" hidden="1" customWidth="1"/>
    <col min="9" max="9" width="12.8515625" style="3" hidden="1" customWidth="1"/>
    <col min="10" max="10" width="11.00390625" style="3" customWidth="1"/>
    <col min="11" max="11" width="11.8515625" style="3" customWidth="1"/>
    <col min="12" max="12" width="14.421875" style="3" customWidth="1"/>
    <col min="13" max="13" width="12.8515625" style="3" customWidth="1"/>
    <col min="14" max="14" width="11.140625" style="3" customWidth="1"/>
    <col min="15" max="15" width="11.8515625" style="3" customWidth="1"/>
    <col min="16" max="16" width="14.421875" style="3" customWidth="1"/>
    <col min="17" max="17" width="12.8515625" style="3" customWidth="1"/>
    <col min="18" max="16384" width="9.140625" style="3" customWidth="1"/>
  </cols>
  <sheetData>
    <row r="1" spans="1:17" s="36" customFormat="1" ht="12.75" customHeight="1" thickBot="1">
      <c r="A1" s="718" t="s">
        <v>0</v>
      </c>
      <c r="B1" s="676" t="s">
        <v>319</v>
      </c>
      <c r="C1" s="677"/>
      <c r="D1" s="677"/>
      <c r="E1" s="678"/>
      <c r="F1" s="676" t="s">
        <v>327</v>
      </c>
      <c r="G1" s="677"/>
      <c r="H1" s="677"/>
      <c r="I1" s="678"/>
      <c r="J1" s="676" t="s">
        <v>322</v>
      </c>
      <c r="K1" s="677"/>
      <c r="L1" s="677"/>
      <c r="M1" s="678"/>
      <c r="N1" s="676" t="s">
        <v>357</v>
      </c>
      <c r="O1" s="677"/>
      <c r="P1" s="677"/>
      <c r="Q1" s="678"/>
    </row>
    <row r="2" spans="1:17" s="36" customFormat="1" ht="38.25" customHeight="1" thickBot="1">
      <c r="A2" s="719"/>
      <c r="B2" s="319" t="s">
        <v>149</v>
      </c>
      <c r="C2" s="237" t="s">
        <v>150</v>
      </c>
      <c r="D2" s="237" t="s">
        <v>151</v>
      </c>
      <c r="E2" s="320" t="s">
        <v>80</v>
      </c>
      <c r="F2" s="319" t="s">
        <v>149</v>
      </c>
      <c r="G2" s="237" t="s">
        <v>150</v>
      </c>
      <c r="H2" s="237" t="s">
        <v>151</v>
      </c>
      <c r="I2" s="320" t="s">
        <v>80</v>
      </c>
      <c r="J2" s="319" t="s">
        <v>149</v>
      </c>
      <c r="K2" s="237" t="s">
        <v>150</v>
      </c>
      <c r="L2" s="237" t="s">
        <v>151</v>
      </c>
      <c r="M2" s="320" t="s">
        <v>80</v>
      </c>
      <c r="N2" s="319" t="s">
        <v>149</v>
      </c>
      <c r="O2" s="237" t="s">
        <v>150</v>
      </c>
      <c r="P2" s="237" t="s">
        <v>151</v>
      </c>
      <c r="Q2" s="320" t="s">
        <v>80</v>
      </c>
    </row>
    <row r="3" spans="1:17" s="36" customFormat="1" ht="15" customHeight="1" thickBot="1">
      <c r="A3" s="37" t="s">
        <v>221</v>
      </c>
      <c r="B3" s="321"/>
      <c r="C3" s="322"/>
      <c r="D3" s="322"/>
      <c r="E3" s="323"/>
      <c r="F3" s="321"/>
      <c r="G3" s="322"/>
      <c r="H3" s="322"/>
      <c r="I3" s="323"/>
      <c r="J3" s="321"/>
      <c r="K3" s="322"/>
      <c r="L3" s="322"/>
      <c r="M3" s="323"/>
      <c r="N3" s="321"/>
      <c r="O3" s="322"/>
      <c r="P3" s="322"/>
      <c r="Q3" s="323"/>
    </row>
    <row r="4" spans="1:17" s="36" customFormat="1" ht="15" customHeight="1">
      <c r="A4" s="324" t="s">
        <v>222</v>
      </c>
      <c r="B4" s="325"/>
      <c r="C4" s="326"/>
      <c r="D4" s="326"/>
      <c r="E4" s="327"/>
      <c r="F4" s="325"/>
      <c r="G4" s="326"/>
      <c r="H4" s="326"/>
      <c r="I4" s="327"/>
      <c r="J4" s="325"/>
      <c r="K4" s="326"/>
      <c r="L4" s="326"/>
      <c r="M4" s="327"/>
      <c r="N4" s="325"/>
      <c r="O4" s="326"/>
      <c r="P4" s="326"/>
      <c r="Q4" s="327"/>
    </row>
    <row r="5" spans="1:17" s="36" customFormat="1" ht="15" customHeight="1">
      <c r="A5" s="328" t="s">
        <v>278</v>
      </c>
      <c r="B5" s="329"/>
      <c r="C5" s="330"/>
      <c r="D5" s="330"/>
      <c r="E5" s="331"/>
      <c r="F5" s="329"/>
      <c r="G5" s="330"/>
      <c r="H5" s="330"/>
      <c r="I5" s="331"/>
      <c r="J5" s="329"/>
      <c r="K5" s="330"/>
      <c r="L5" s="330"/>
      <c r="M5" s="331"/>
      <c r="N5" s="329"/>
      <c r="O5" s="330"/>
      <c r="P5" s="330"/>
      <c r="Q5" s="331"/>
    </row>
    <row r="6" spans="1:17" s="36" customFormat="1" ht="15" customHeight="1">
      <c r="A6" s="40" t="s">
        <v>223</v>
      </c>
      <c r="B6" s="335"/>
      <c r="C6" s="336"/>
      <c r="D6" s="336"/>
      <c r="E6" s="337"/>
      <c r="F6" s="335"/>
      <c r="G6" s="336"/>
      <c r="H6" s="336"/>
      <c r="I6" s="337"/>
      <c r="J6" s="335"/>
      <c r="K6" s="336"/>
      <c r="L6" s="336"/>
      <c r="M6" s="337"/>
      <c r="N6" s="335"/>
      <c r="O6" s="336"/>
      <c r="P6" s="336"/>
      <c r="Q6" s="337"/>
    </row>
    <row r="7" spans="1:17" s="36" customFormat="1" ht="15" customHeight="1">
      <c r="A7" s="40" t="s">
        <v>224</v>
      </c>
      <c r="B7" s="335"/>
      <c r="C7" s="336"/>
      <c r="D7" s="336"/>
      <c r="E7" s="337"/>
      <c r="F7" s="335"/>
      <c r="G7" s="336"/>
      <c r="H7" s="336"/>
      <c r="I7" s="337"/>
      <c r="J7" s="335"/>
      <c r="K7" s="336"/>
      <c r="L7" s="336"/>
      <c r="M7" s="337"/>
      <c r="N7" s="335"/>
      <c r="O7" s="336"/>
      <c r="P7" s="336"/>
      <c r="Q7" s="337"/>
    </row>
    <row r="8" spans="1:17" s="36" customFormat="1" ht="15" customHeight="1">
      <c r="A8" s="40" t="s">
        <v>225</v>
      </c>
      <c r="B8" s="335"/>
      <c r="C8" s="336"/>
      <c r="D8" s="336"/>
      <c r="E8" s="337"/>
      <c r="F8" s="335"/>
      <c r="G8" s="336"/>
      <c r="H8" s="336"/>
      <c r="I8" s="337"/>
      <c r="J8" s="335"/>
      <c r="K8" s="336"/>
      <c r="L8" s="336"/>
      <c r="M8" s="337"/>
      <c r="N8" s="335"/>
      <c r="O8" s="336"/>
      <c r="P8" s="336"/>
      <c r="Q8" s="337"/>
    </row>
    <row r="9" spans="1:17" s="36" customFormat="1" ht="15" customHeight="1">
      <c r="A9" s="40" t="s">
        <v>226</v>
      </c>
      <c r="B9" s="335"/>
      <c r="C9" s="336"/>
      <c r="D9" s="336"/>
      <c r="E9" s="337"/>
      <c r="F9" s="335"/>
      <c r="G9" s="336"/>
      <c r="H9" s="336"/>
      <c r="I9" s="337"/>
      <c r="J9" s="335"/>
      <c r="K9" s="336"/>
      <c r="L9" s="336"/>
      <c r="M9" s="337"/>
      <c r="N9" s="335"/>
      <c r="O9" s="336"/>
      <c r="P9" s="336"/>
      <c r="Q9" s="337"/>
    </row>
    <row r="10" spans="1:17" s="36" customFormat="1" ht="15" customHeight="1">
      <c r="A10" s="40" t="s">
        <v>227</v>
      </c>
      <c r="B10" s="335"/>
      <c r="C10" s="336"/>
      <c r="D10" s="336"/>
      <c r="E10" s="337"/>
      <c r="F10" s="335"/>
      <c r="G10" s="336"/>
      <c r="H10" s="336"/>
      <c r="I10" s="337"/>
      <c r="J10" s="335"/>
      <c r="K10" s="336"/>
      <c r="L10" s="336"/>
      <c r="M10" s="337"/>
      <c r="N10" s="335"/>
      <c r="O10" s="336"/>
      <c r="P10" s="336"/>
      <c r="Q10" s="337"/>
    </row>
    <row r="11" spans="1:17" s="36" customFormat="1" ht="15" customHeight="1">
      <c r="A11" s="40" t="s">
        <v>228</v>
      </c>
      <c r="B11" s="338"/>
      <c r="C11" s="339"/>
      <c r="D11" s="339"/>
      <c r="E11" s="340"/>
      <c r="F11" s="338"/>
      <c r="G11" s="339"/>
      <c r="H11" s="339"/>
      <c r="I11" s="340"/>
      <c r="J11" s="338"/>
      <c r="K11" s="339"/>
      <c r="L11" s="339"/>
      <c r="M11" s="340"/>
      <c r="N11" s="338"/>
      <c r="O11" s="339"/>
      <c r="P11" s="339"/>
      <c r="Q11" s="340"/>
    </row>
    <row r="12" spans="1:17" s="36" customFormat="1" ht="25.5">
      <c r="A12" s="341" t="s">
        <v>283</v>
      </c>
      <c r="B12" s="342"/>
      <c r="C12" s="343"/>
      <c r="D12" s="343"/>
      <c r="E12" s="337"/>
      <c r="F12" s="342"/>
      <c r="G12" s="343"/>
      <c r="H12" s="343"/>
      <c r="I12" s="337"/>
      <c r="J12" s="342"/>
      <c r="K12" s="343"/>
      <c r="L12" s="343"/>
      <c r="M12" s="337"/>
      <c r="N12" s="342"/>
      <c r="O12" s="343"/>
      <c r="P12" s="343"/>
      <c r="Q12" s="337"/>
    </row>
    <row r="13" spans="1:17" s="36" customFormat="1" ht="15" customHeight="1">
      <c r="A13" s="344" t="s">
        <v>229</v>
      </c>
      <c r="B13" s="345"/>
      <c r="C13" s="346"/>
      <c r="D13" s="346"/>
      <c r="E13" s="347"/>
      <c r="F13" s="345"/>
      <c r="G13" s="346"/>
      <c r="H13" s="346"/>
      <c r="I13" s="347"/>
      <c r="J13" s="345"/>
      <c r="K13" s="346"/>
      <c r="L13" s="346"/>
      <c r="M13" s="347"/>
      <c r="N13" s="345"/>
      <c r="O13" s="346"/>
      <c r="P13" s="346"/>
      <c r="Q13" s="347"/>
    </row>
    <row r="14" spans="1:17" s="36" customFormat="1" ht="15" customHeight="1">
      <c r="A14" s="5" t="s">
        <v>230</v>
      </c>
      <c r="B14" s="345"/>
      <c r="C14" s="346"/>
      <c r="D14" s="346"/>
      <c r="E14" s="347"/>
      <c r="F14" s="345"/>
      <c r="G14" s="346"/>
      <c r="H14" s="346"/>
      <c r="I14" s="347"/>
      <c r="J14" s="345"/>
      <c r="K14" s="346"/>
      <c r="L14" s="346"/>
      <c r="M14" s="347"/>
      <c r="N14" s="345"/>
      <c r="O14" s="346"/>
      <c r="P14" s="346"/>
      <c r="Q14" s="347"/>
    </row>
    <row r="15" spans="1:17" s="36" customFormat="1" ht="15" customHeight="1">
      <c r="A15" s="328" t="s">
        <v>282</v>
      </c>
      <c r="B15" s="329"/>
      <c r="C15" s="330"/>
      <c r="D15" s="330"/>
      <c r="E15" s="331"/>
      <c r="F15" s="329"/>
      <c r="G15" s="330"/>
      <c r="H15" s="330"/>
      <c r="I15" s="331"/>
      <c r="J15" s="329"/>
      <c r="K15" s="330"/>
      <c r="L15" s="330"/>
      <c r="M15" s="331"/>
      <c r="N15" s="329"/>
      <c r="O15" s="330"/>
      <c r="P15" s="330"/>
      <c r="Q15" s="331"/>
    </row>
    <row r="16" spans="1:17" s="36" customFormat="1" ht="15" customHeight="1">
      <c r="A16" s="40" t="s">
        <v>231</v>
      </c>
      <c r="B16" s="333"/>
      <c r="C16" s="334"/>
      <c r="D16" s="334"/>
      <c r="E16" s="337"/>
      <c r="F16" s="333"/>
      <c r="G16" s="334"/>
      <c r="H16" s="334"/>
      <c r="I16" s="337"/>
      <c r="J16" s="333"/>
      <c r="K16" s="334"/>
      <c r="L16" s="334"/>
      <c r="M16" s="337"/>
      <c r="N16" s="333"/>
      <c r="O16" s="334"/>
      <c r="P16" s="334"/>
      <c r="Q16" s="337"/>
    </row>
    <row r="17" spans="1:17" s="36" customFormat="1" ht="15" customHeight="1">
      <c r="A17" s="40" t="s">
        <v>232</v>
      </c>
      <c r="B17" s="333"/>
      <c r="C17" s="334"/>
      <c r="D17" s="334"/>
      <c r="E17" s="337"/>
      <c r="F17" s="333"/>
      <c r="G17" s="334"/>
      <c r="H17" s="334"/>
      <c r="I17" s="337"/>
      <c r="J17" s="333"/>
      <c r="K17" s="334"/>
      <c r="L17" s="334"/>
      <c r="M17" s="337"/>
      <c r="N17" s="333"/>
      <c r="O17" s="334"/>
      <c r="P17" s="334"/>
      <c r="Q17" s="337"/>
    </row>
    <row r="18" spans="1:17" s="36" customFormat="1" ht="25.5">
      <c r="A18" s="40" t="s">
        <v>233</v>
      </c>
      <c r="B18" s="333"/>
      <c r="C18" s="334"/>
      <c r="D18" s="334"/>
      <c r="E18" s="337"/>
      <c r="F18" s="333"/>
      <c r="G18" s="334"/>
      <c r="H18" s="334"/>
      <c r="I18" s="337"/>
      <c r="J18" s="333"/>
      <c r="K18" s="334"/>
      <c r="L18" s="334"/>
      <c r="M18" s="337"/>
      <c r="N18" s="333"/>
      <c r="O18" s="334"/>
      <c r="P18" s="334"/>
      <c r="Q18" s="337"/>
    </row>
    <row r="19" spans="1:17" s="36" customFormat="1" ht="15" customHeight="1">
      <c r="A19" s="40" t="s">
        <v>234</v>
      </c>
      <c r="B19" s="333"/>
      <c r="C19" s="334"/>
      <c r="D19" s="334"/>
      <c r="E19" s="337"/>
      <c r="F19" s="333"/>
      <c r="G19" s="334"/>
      <c r="H19" s="334"/>
      <c r="I19" s="337"/>
      <c r="J19" s="333"/>
      <c r="K19" s="334"/>
      <c r="L19" s="334"/>
      <c r="M19" s="337"/>
      <c r="N19" s="333"/>
      <c r="O19" s="334"/>
      <c r="P19" s="334"/>
      <c r="Q19" s="337"/>
    </row>
    <row r="20" spans="1:17" s="36" customFormat="1" ht="15" customHeight="1">
      <c r="A20" s="40" t="s">
        <v>235</v>
      </c>
      <c r="B20" s="333"/>
      <c r="C20" s="334"/>
      <c r="D20" s="334"/>
      <c r="E20" s="337"/>
      <c r="F20" s="333"/>
      <c r="G20" s="334"/>
      <c r="H20" s="334"/>
      <c r="I20" s="337"/>
      <c r="J20" s="333"/>
      <c r="K20" s="334"/>
      <c r="L20" s="334"/>
      <c r="M20" s="337"/>
      <c r="N20" s="333"/>
      <c r="O20" s="334"/>
      <c r="P20" s="334"/>
      <c r="Q20" s="337"/>
    </row>
    <row r="21" spans="1:17" s="36" customFormat="1" ht="15" customHeight="1">
      <c r="A21" s="40" t="s">
        <v>236</v>
      </c>
      <c r="B21" s="348"/>
      <c r="C21" s="349"/>
      <c r="D21" s="349"/>
      <c r="E21" s="340"/>
      <c r="F21" s="348"/>
      <c r="G21" s="349"/>
      <c r="H21" s="349"/>
      <c r="I21" s="340"/>
      <c r="J21" s="348"/>
      <c r="K21" s="349"/>
      <c r="L21" s="349"/>
      <c r="M21" s="340"/>
      <c r="N21" s="348"/>
      <c r="O21" s="349"/>
      <c r="P21" s="349"/>
      <c r="Q21" s="340"/>
    </row>
    <row r="22" spans="1:17" s="36" customFormat="1" ht="15" customHeight="1" thickBot="1">
      <c r="A22" s="5" t="s">
        <v>237</v>
      </c>
      <c r="B22" s="345"/>
      <c r="C22" s="346"/>
      <c r="D22" s="346"/>
      <c r="E22" s="350"/>
      <c r="F22" s="345"/>
      <c r="G22" s="346"/>
      <c r="H22" s="346"/>
      <c r="I22" s="350"/>
      <c r="J22" s="345"/>
      <c r="K22" s="346"/>
      <c r="L22" s="346"/>
      <c r="M22" s="350"/>
      <c r="N22" s="345"/>
      <c r="O22" s="346"/>
      <c r="P22" s="346"/>
      <c r="Q22" s="350"/>
    </row>
    <row r="23" spans="1:17" s="36" customFormat="1" ht="15" customHeight="1" thickBot="1">
      <c r="A23" s="37" t="s">
        <v>238</v>
      </c>
      <c r="B23" s="321">
        <f aca="true" t="shared" si="0" ref="B23:Q23">B24+B32</f>
        <v>0</v>
      </c>
      <c r="C23" s="322">
        <f t="shared" si="0"/>
        <v>0</v>
      </c>
      <c r="D23" s="322">
        <f t="shared" si="0"/>
        <v>0</v>
      </c>
      <c r="E23" s="323">
        <f t="shared" si="0"/>
        <v>0</v>
      </c>
      <c r="F23" s="321">
        <f t="shared" si="0"/>
        <v>0</v>
      </c>
      <c r="G23" s="322">
        <f t="shared" si="0"/>
        <v>0</v>
      </c>
      <c r="H23" s="322">
        <f t="shared" si="0"/>
        <v>0</v>
      </c>
      <c r="I23" s="323">
        <f t="shared" si="0"/>
        <v>0</v>
      </c>
      <c r="J23" s="321">
        <f t="shared" si="0"/>
        <v>0</v>
      </c>
      <c r="K23" s="322">
        <f t="shared" si="0"/>
        <v>0</v>
      </c>
      <c r="L23" s="322">
        <f t="shared" si="0"/>
        <v>0</v>
      </c>
      <c r="M23" s="323">
        <f t="shared" si="0"/>
        <v>0</v>
      </c>
      <c r="N23" s="321">
        <f t="shared" si="0"/>
        <v>0</v>
      </c>
      <c r="O23" s="322">
        <f t="shared" si="0"/>
        <v>0</v>
      </c>
      <c r="P23" s="322">
        <f t="shared" si="0"/>
        <v>0</v>
      </c>
      <c r="Q23" s="323">
        <f t="shared" si="0"/>
        <v>0</v>
      </c>
    </row>
    <row r="24" spans="1:17" s="36" customFormat="1" ht="15" customHeight="1">
      <c r="A24" s="351" t="s">
        <v>239</v>
      </c>
      <c r="B24" s="352">
        <f aca="true" t="shared" si="1" ref="B24:Q24">B25+B26+B27+B28+B29+B30+B31</f>
        <v>0</v>
      </c>
      <c r="C24" s="353">
        <f t="shared" si="1"/>
        <v>0</v>
      </c>
      <c r="D24" s="353">
        <f t="shared" si="1"/>
        <v>0</v>
      </c>
      <c r="E24" s="354">
        <f t="shared" si="1"/>
        <v>0</v>
      </c>
      <c r="F24" s="352">
        <f t="shared" si="1"/>
        <v>0</v>
      </c>
      <c r="G24" s="353">
        <f t="shared" si="1"/>
        <v>0</v>
      </c>
      <c r="H24" s="353">
        <f t="shared" si="1"/>
        <v>0</v>
      </c>
      <c r="I24" s="354">
        <f t="shared" si="1"/>
        <v>0</v>
      </c>
      <c r="J24" s="352">
        <f t="shared" si="1"/>
        <v>0</v>
      </c>
      <c r="K24" s="353">
        <f t="shared" si="1"/>
        <v>0</v>
      </c>
      <c r="L24" s="353">
        <f t="shared" si="1"/>
        <v>0</v>
      </c>
      <c r="M24" s="354">
        <f t="shared" si="1"/>
        <v>0</v>
      </c>
      <c r="N24" s="352">
        <f t="shared" si="1"/>
        <v>0</v>
      </c>
      <c r="O24" s="353">
        <f t="shared" si="1"/>
        <v>0</v>
      </c>
      <c r="P24" s="353">
        <f t="shared" si="1"/>
        <v>0</v>
      </c>
      <c r="Q24" s="354">
        <f t="shared" si="1"/>
        <v>0</v>
      </c>
    </row>
    <row r="25" spans="1:17" s="36" customFormat="1" ht="15" customHeight="1">
      <c r="A25" s="355" t="s">
        <v>240</v>
      </c>
      <c r="B25" s="356"/>
      <c r="C25" s="349"/>
      <c r="D25" s="349"/>
      <c r="E25" s="337"/>
      <c r="F25" s="356"/>
      <c r="G25" s="349"/>
      <c r="H25" s="349"/>
      <c r="I25" s="337"/>
      <c r="J25" s="356">
        <v>0</v>
      </c>
      <c r="K25" s="349">
        <v>0</v>
      </c>
      <c r="L25" s="349"/>
      <c r="M25" s="362">
        <v>0</v>
      </c>
      <c r="N25" s="356"/>
      <c r="O25" s="349"/>
      <c r="P25" s="349"/>
      <c r="Q25" s="362"/>
    </row>
    <row r="26" spans="1:17" s="36" customFormat="1" ht="15" customHeight="1">
      <c r="A26" s="359" t="s">
        <v>281</v>
      </c>
      <c r="B26" s="360"/>
      <c r="C26" s="349"/>
      <c r="D26" s="361"/>
      <c r="E26" s="362">
        <f aca="true" t="shared" si="2" ref="E26:E32">SUM(B26:D26)</f>
        <v>0</v>
      </c>
      <c r="F26" s="360"/>
      <c r="G26" s="349"/>
      <c r="H26" s="361"/>
      <c r="I26" s="362">
        <f aca="true" t="shared" si="3" ref="I26:I32">SUM(F26:H26)</f>
        <v>0</v>
      </c>
      <c r="J26" s="360"/>
      <c r="K26" s="349"/>
      <c r="L26" s="361"/>
      <c r="M26" s="362">
        <f aca="true" t="shared" si="4" ref="M26:M32">SUM(J26:L26)</f>
        <v>0</v>
      </c>
      <c r="N26" s="360"/>
      <c r="O26" s="349"/>
      <c r="P26" s="361"/>
      <c r="Q26" s="362">
        <f aca="true" t="shared" si="5" ref="Q26:Q32">SUM(N26:P26)</f>
        <v>0</v>
      </c>
    </row>
    <row r="27" spans="1:17" s="36" customFormat="1" ht="15" customHeight="1">
      <c r="A27" s="359" t="s">
        <v>279</v>
      </c>
      <c r="B27" s="363"/>
      <c r="C27" s="364"/>
      <c r="D27" s="364"/>
      <c r="E27" s="337">
        <f t="shared" si="2"/>
        <v>0</v>
      </c>
      <c r="F27" s="363"/>
      <c r="G27" s="364"/>
      <c r="H27" s="364"/>
      <c r="I27" s="337">
        <f t="shared" si="3"/>
        <v>0</v>
      </c>
      <c r="J27" s="363"/>
      <c r="K27" s="364"/>
      <c r="L27" s="364"/>
      <c r="M27" s="337">
        <f t="shared" si="4"/>
        <v>0</v>
      </c>
      <c r="N27" s="363"/>
      <c r="O27" s="364"/>
      <c r="P27" s="364"/>
      <c r="Q27" s="337">
        <f t="shared" si="5"/>
        <v>0</v>
      </c>
    </row>
    <row r="28" spans="1:17" s="36" customFormat="1" ht="15" customHeight="1">
      <c r="A28" s="332" t="s">
        <v>251</v>
      </c>
      <c r="B28" s="356"/>
      <c r="C28" s="349"/>
      <c r="D28" s="364"/>
      <c r="E28" s="362">
        <f t="shared" si="2"/>
        <v>0</v>
      </c>
      <c r="F28" s="356"/>
      <c r="G28" s="349"/>
      <c r="H28" s="364"/>
      <c r="I28" s="362">
        <f t="shared" si="3"/>
        <v>0</v>
      </c>
      <c r="J28" s="356"/>
      <c r="K28" s="349"/>
      <c r="L28" s="364"/>
      <c r="M28" s="362">
        <f t="shared" si="4"/>
        <v>0</v>
      </c>
      <c r="N28" s="356"/>
      <c r="O28" s="349"/>
      <c r="P28" s="364"/>
      <c r="Q28" s="362">
        <f t="shared" si="5"/>
        <v>0</v>
      </c>
    </row>
    <row r="29" spans="1:17" s="36" customFormat="1" ht="15" customHeight="1">
      <c r="A29" s="38" t="s">
        <v>252</v>
      </c>
      <c r="B29" s="357"/>
      <c r="C29" s="358"/>
      <c r="D29" s="358"/>
      <c r="E29" s="337">
        <f t="shared" si="2"/>
        <v>0</v>
      </c>
      <c r="F29" s="357"/>
      <c r="G29" s="358"/>
      <c r="H29" s="358"/>
      <c r="I29" s="337">
        <f t="shared" si="3"/>
        <v>0</v>
      </c>
      <c r="J29" s="357"/>
      <c r="K29" s="358"/>
      <c r="L29" s="358"/>
      <c r="M29" s="337">
        <f t="shared" si="4"/>
        <v>0</v>
      </c>
      <c r="N29" s="357"/>
      <c r="O29" s="358"/>
      <c r="P29" s="358"/>
      <c r="Q29" s="337">
        <f t="shared" si="5"/>
        <v>0</v>
      </c>
    </row>
    <row r="30" spans="1:17" s="36" customFormat="1" ht="15" customHeight="1">
      <c r="A30" s="38" t="s">
        <v>253</v>
      </c>
      <c r="B30" s="365"/>
      <c r="C30" s="366"/>
      <c r="D30" s="366"/>
      <c r="E30" s="337">
        <f t="shared" si="2"/>
        <v>0</v>
      </c>
      <c r="F30" s="365"/>
      <c r="G30" s="366"/>
      <c r="H30" s="366"/>
      <c r="I30" s="337">
        <f t="shared" si="3"/>
        <v>0</v>
      </c>
      <c r="J30" s="365"/>
      <c r="K30" s="366"/>
      <c r="L30" s="366"/>
      <c r="M30" s="337">
        <f t="shared" si="4"/>
        <v>0</v>
      </c>
      <c r="N30" s="365"/>
      <c r="O30" s="366"/>
      <c r="P30" s="366"/>
      <c r="Q30" s="337">
        <f t="shared" si="5"/>
        <v>0</v>
      </c>
    </row>
    <row r="31" spans="1:17" s="36" customFormat="1" ht="25.5">
      <c r="A31" s="355" t="s">
        <v>280</v>
      </c>
      <c r="B31" s="363"/>
      <c r="C31" s="364"/>
      <c r="D31" s="364"/>
      <c r="E31" s="362">
        <f t="shared" si="2"/>
        <v>0</v>
      </c>
      <c r="F31" s="363"/>
      <c r="G31" s="364"/>
      <c r="H31" s="364"/>
      <c r="I31" s="362">
        <f t="shared" si="3"/>
        <v>0</v>
      </c>
      <c r="J31" s="363"/>
      <c r="K31" s="364"/>
      <c r="L31" s="364"/>
      <c r="M31" s="362">
        <f t="shared" si="4"/>
        <v>0</v>
      </c>
      <c r="N31" s="363"/>
      <c r="O31" s="364"/>
      <c r="P31" s="364"/>
      <c r="Q31" s="362">
        <f t="shared" si="5"/>
        <v>0</v>
      </c>
    </row>
    <row r="32" spans="1:17" s="36" customFormat="1" ht="15" customHeight="1">
      <c r="A32" s="369" t="s">
        <v>241</v>
      </c>
      <c r="B32" s="325"/>
      <c r="C32" s="326"/>
      <c r="D32" s="326"/>
      <c r="E32" s="327">
        <f t="shared" si="2"/>
        <v>0</v>
      </c>
      <c r="F32" s="325"/>
      <c r="G32" s="326"/>
      <c r="H32" s="326"/>
      <c r="I32" s="327">
        <f t="shared" si="3"/>
        <v>0</v>
      </c>
      <c r="J32" s="325"/>
      <c r="K32" s="326"/>
      <c r="L32" s="326"/>
      <c r="M32" s="327">
        <f t="shared" si="4"/>
        <v>0</v>
      </c>
      <c r="N32" s="325"/>
      <c r="O32" s="326"/>
      <c r="P32" s="326"/>
      <c r="Q32" s="327">
        <f t="shared" si="5"/>
        <v>0</v>
      </c>
    </row>
    <row r="33" spans="1:17" s="36" customFormat="1" ht="15" customHeight="1">
      <c r="A33" s="370" t="s">
        <v>242</v>
      </c>
      <c r="B33" s="329"/>
      <c r="C33" s="330"/>
      <c r="D33" s="330"/>
      <c r="E33" s="331"/>
      <c r="F33" s="329"/>
      <c r="G33" s="330"/>
      <c r="H33" s="330"/>
      <c r="I33" s="331"/>
      <c r="J33" s="329"/>
      <c r="K33" s="330"/>
      <c r="L33" s="330"/>
      <c r="M33" s="331"/>
      <c r="N33" s="329"/>
      <c r="O33" s="330"/>
      <c r="P33" s="330"/>
      <c r="Q33" s="331"/>
    </row>
    <row r="34" spans="1:17" s="36" customFormat="1" ht="15" customHeight="1">
      <c r="A34" s="371" t="s">
        <v>243</v>
      </c>
      <c r="B34" s="372"/>
      <c r="C34" s="373"/>
      <c r="D34" s="373"/>
      <c r="E34" s="337"/>
      <c r="F34" s="372"/>
      <c r="G34" s="373"/>
      <c r="H34" s="373"/>
      <c r="I34" s="337"/>
      <c r="J34" s="372"/>
      <c r="K34" s="373"/>
      <c r="L34" s="373"/>
      <c r="M34" s="337"/>
      <c r="N34" s="372"/>
      <c r="O34" s="373"/>
      <c r="P34" s="373"/>
      <c r="Q34" s="337"/>
    </row>
    <row r="35" spans="1:17" s="36" customFormat="1" ht="15" customHeight="1">
      <c r="A35" s="374" t="s">
        <v>244</v>
      </c>
      <c r="B35" s="356"/>
      <c r="C35" s="349"/>
      <c r="D35" s="349"/>
      <c r="E35" s="362"/>
      <c r="F35" s="356"/>
      <c r="G35" s="349"/>
      <c r="H35" s="349"/>
      <c r="I35" s="362"/>
      <c r="J35" s="356"/>
      <c r="K35" s="349"/>
      <c r="L35" s="349"/>
      <c r="M35" s="362"/>
      <c r="N35" s="356"/>
      <c r="O35" s="349"/>
      <c r="P35" s="349"/>
      <c r="Q35" s="362"/>
    </row>
    <row r="36" spans="1:17" s="36" customFormat="1" ht="15" customHeight="1">
      <c r="A36" s="374" t="s">
        <v>245</v>
      </c>
      <c r="B36" s="375"/>
      <c r="C36" s="376"/>
      <c r="D36" s="376"/>
      <c r="E36" s="337"/>
      <c r="F36" s="375"/>
      <c r="G36" s="376"/>
      <c r="H36" s="376"/>
      <c r="I36" s="337"/>
      <c r="J36" s="375"/>
      <c r="K36" s="376"/>
      <c r="L36" s="376"/>
      <c r="M36" s="337"/>
      <c r="N36" s="375"/>
      <c r="O36" s="376"/>
      <c r="P36" s="376"/>
      <c r="Q36" s="337"/>
    </row>
    <row r="37" spans="1:17" s="36" customFormat="1" ht="15" customHeight="1">
      <c r="A37" s="41" t="s">
        <v>254</v>
      </c>
      <c r="B37" s="357"/>
      <c r="C37" s="358"/>
      <c r="D37" s="358"/>
      <c r="E37" s="337"/>
      <c r="F37" s="357"/>
      <c r="G37" s="358"/>
      <c r="H37" s="358"/>
      <c r="I37" s="337"/>
      <c r="J37" s="357"/>
      <c r="K37" s="358"/>
      <c r="L37" s="358"/>
      <c r="M37" s="337"/>
      <c r="N37" s="357"/>
      <c r="O37" s="358"/>
      <c r="P37" s="358"/>
      <c r="Q37" s="337"/>
    </row>
    <row r="38" spans="1:17" s="36" customFormat="1" ht="15" customHeight="1">
      <c r="A38" s="38" t="s">
        <v>255</v>
      </c>
      <c r="B38" s="357"/>
      <c r="C38" s="358"/>
      <c r="D38" s="358"/>
      <c r="E38" s="337"/>
      <c r="F38" s="357"/>
      <c r="G38" s="358"/>
      <c r="H38" s="358"/>
      <c r="I38" s="337"/>
      <c r="J38" s="357"/>
      <c r="K38" s="358"/>
      <c r="L38" s="358"/>
      <c r="M38" s="337"/>
      <c r="N38" s="357"/>
      <c r="O38" s="358"/>
      <c r="P38" s="358"/>
      <c r="Q38" s="337"/>
    </row>
    <row r="39" spans="1:17" s="36" customFormat="1" ht="15" customHeight="1" thickBot="1">
      <c r="A39" s="39" t="s">
        <v>256</v>
      </c>
      <c r="B39" s="367"/>
      <c r="C39" s="368"/>
      <c r="D39" s="368"/>
      <c r="E39" s="377"/>
      <c r="F39" s="367"/>
      <c r="G39" s="368"/>
      <c r="H39" s="368"/>
      <c r="I39" s="377"/>
      <c r="J39" s="367"/>
      <c r="K39" s="368"/>
      <c r="L39" s="368"/>
      <c r="M39" s="377"/>
      <c r="N39" s="367"/>
      <c r="O39" s="368"/>
      <c r="P39" s="368"/>
      <c r="Q39" s="377"/>
    </row>
    <row r="40" spans="1:17" s="36" customFormat="1" ht="15" customHeight="1">
      <c r="A40" s="378" t="s">
        <v>246</v>
      </c>
      <c r="B40" s="329"/>
      <c r="C40" s="330"/>
      <c r="D40" s="330"/>
      <c r="E40" s="331"/>
      <c r="F40" s="329"/>
      <c r="G40" s="330"/>
      <c r="H40" s="330"/>
      <c r="I40" s="331"/>
      <c r="J40" s="329"/>
      <c r="K40" s="330"/>
      <c r="L40" s="330"/>
      <c r="M40" s="331"/>
      <c r="N40" s="329"/>
      <c r="O40" s="330"/>
      <c r="P40" s="330"/>
      <c r="Q40" s="331"/>
    </row>
    <row r="41" spans="1:17" s="36" customFormat="1" ht="15" customHeight="1">
      <c r="A41" s="371" t="s">
        <v>247</v>
      </c>
      <c r="B41" s="375"/>
      <c r="C41" s="376"/>
      <c r="D41" s="376"/>
      <c r="E41" s="337"/>
      <c r="F41" s="375"/>
      <c r="G41" s="376"/>
      <c r="H41" s="376"/>
      <c r="I41" s="337"/>
      <c r="J41" s="375"/>
      <c r="K41" s="376"/>
      <c r="L41" s="376"/>
      <c r="M41" s="337"/>
      <c r="N41" s="375"/>
      <c r="O41" s="376"/>
      <c r="P41" s="376"/>
      <c r="Q41" s="337"/>
    </row>
    <row r="42" spans="1:17" s="36" customFormat="1" ht="15" customHeight="1">
      <c r="A42" s="371" t="s">
        <v>248</v>
      </c>
      <c r="B42" s="357"/>
      <c r="C42" s="358"/>
      <c r="D42" s="358"/>
      <c r="E42" s="337"/>
      <c r="F42" s="357"/>
      <c r="G42" s="358"/>
      <c r="H42" s="358"/>
      <c r="I42" s="337"/>
      <c r="J42" s="357"/>
      <c r="K42" s="358"/>
      <c r="L42" s="358"/>
      <c r="M42" s="337"/>
      <c r="N42" s="357"/>
      <c r="O42" s="358"/>
      <c r="P42" s="358"/>
      <c r="Q42" s="337"/>
    </row>
    <row r="43" spans="1:17" s="36" customFormat="1" ht="15" customHeight="1">
      <c r="A43" s="371" t="s">
        <v>249</v>
      </c>
      <c r="B43" s="357"/>
      <c r="C43" s="358"/>
      <c r="D43" s="358"/>
      <c r="E43" s="337"/>
      <c r="F43" s="357"/>
      <c r="G43" s="358"/>
      <c r="H43" s="358"/>
      <c r="I43" s="337"/>
      <c r="J43" s="357"/>
      <c r="K43" s="358"/>
      <c r="L43" s="358"/>
      <c r="M43" s="337"/>
      <c r="N43" s="357"/>
      <c r="O43" s="358"/>
      <c r="P43" s="358"/>
      <c r="Q43" s="337"/>
    </row>
    <row r="44" spans="1:17" s="36" customFormat="1" ht="15" customHeight="1">
      <c r="A44" s="38" t="s">
        <v>257</v>
      </c>
      <c r="B44" s="365"/>
      <c r="C44" s="366"/>
      <c r="D44" s="366"/>
      <c r="E44" s="337"/>
      <c r="F44" s="365"/>
      <c r="G44" s="366"/>
      <c r="H44" s="366"/>
      <c r="I44" s="337"/>
      <c r="J44" s="365"/>
      <c r="K44" s="366"/>
      <c r="L44" s="366"/>
      <c r="M44" s="337"/>
      <c r="N44" s="365"/>
      <c r="O44" s="366"/>
      <c r="P44" s="366"/>
      <c r="Q44" s="337"/>
    </row>
    <row r="45" spans="1:17" s="36" customFormat="1" ht="15" customHeight="1">
      <c r="A45" s="38" t="s">
        <v>258</v>
      </c>
      <c r="B45" s="356"/>
      <c r="C45" s="349"/>
      <c r="D45" s="349"/>
      <c r="E45" s="337"/>
      <c r="F45" s="356"/>
      <c r="G45" s="349"/>
      <c r="H45" s="349"/>
      <c r="I45" s="337"/>
      <c r="J45" s="356"/>
      <c r="K45" s="349"/>
      <c r="L45" s="349"/>
      <c r="M45" s="337"/>
      <c r="N45" s="356"/>
      <c r="O45" s="349"/>
      <c r="P45" s="349"/>
      <c r="Q45" s="337"/>
    </row>
    <row r="46" spans="1:17" ht="15" customHeight="1">
      <c r="A46" s="38" t="s">
        <v>259</v>
      </c>
      <c r="B46" s="360"/>
      <c r="C46" s="361"/>
      <c r="D46" s="361"/>
      <c r="E46" s="337"/>
      <c r="F46" s="360"/>
      <c r="G46" s="361"/>
      <c r="H46" s="361"/>
      <c r="I46" s="337"/>
      <c r="J46" s="360"/>
      <c r="K46" s="361"/>
      <c r="L46" s="361"/>
      <c r="M46" s="337"/>
      <c r="N46" s="360"/>
      <c r="O46" s="361"/>
      <c r="P46" s="361"/>
      <c r="Q46" s="337"/>
    </row>
    <row r="47" spans="1:17" ht="15" customHeight="1" thickBot="1">
      <c r="A47" s="134" t="s">
        <v>260</v>
      </c>
      <c r="B47" s="379"/>
      <c r="C47" s="380"/>
      <c r="D47" s="380"/>
      <c r="E47" s="377"/>
      <c r="F47" s="379"/>
      <c r="G47" s="380"/>
      <c r="H47" s="380"/>
      <c r="I47" s="377"/>
      <c r="J47" s="379"/>
      <c r="K47" s="380"/>
      <c r="L47" s="380"/>
      <c r="M47" s="377"/>
      <c r="N47" s="379"/>
      <c r="O47" s="380"/>
      <c r="P47" s="380"/>
      <c r="Q47" s="377"/>
    </row>
    <row r="48" s="36" customFormat="1" ht="13.5" thickBot="1">
      <c r="A48" s="3"/>
    </row>
    <row r="49" spans="1:17" s="36" customFormat="1" ht="15" customHeight="1" thickBot="1">
      <c r="A49" s="504" t="s">
        <v>250</v>
      </c>
      <c r="B49" s="381"/>
      <c r="C49" s="382"/>
      <c r="D49" s="382"/>
      <c r="E49" s="383"/>
      <c r="F49" s="381"/>
      <c r="G49" s="382"/>
      <c r="H49" s="382"/>
      <c r="I49" s="383"/>
      <c r="J49" s="381"/>
      <c r="K49" s="382"/>
      <c r="L49" s="382"/>
      <c r="M49" s="383"/>
      <c r="N49" s="381"/>
      <c r="O49" s="382"/>
      <c r="P49" s="382"/>
      <c r="Q49" s="383"/>
    </row>
    <row r="50" spans="1:17" s="36" customFormat="1" ht="15" customHeight="1">
      <c r="A50" s="384" t="s">
        <v>221</v>
      </c>
      <c r="B50" s="385"/>
      <c r="C50" s="386"/>
      <c r="D50" s="386"/>
      <c r="E50" s="387"/>
      <c r="F50" s="385"/>
      <c r="G50" s="386"/>
      <c r="H50" s="386"/>
      <c r="I50" s="387"/>
      <c r="J50" s="385"/>
      <c r="K50" s="386"/>
      <c r="L50" s="386"/>
      <c r="M50" s="387"/>
      <c r="N50" s="385"/>
      <c r="O50" s="386"/>
      <c r="P50" s="386"/>
      <c r="Q50" s="387"/>
    </row>
    <row r="51" spans="1:17" s="36" customFormat="1" ht="15" customHeight="1" thickBot="1">
      <c r="A51" s="388" t="s">
        <v>238</v>
      </c>
      <c r="B51" s="389">
        <f>B23</f>
        <v>0</v>
      </c>
      <c r="C51" s="390">
        <f aca="true" t="shared" si="6" ref="C51:Q51">C23</f>
        <v>0</v>
      </c>
      <c r="D51" s="390">
        <f t="shared" si="6"/>
        <v>0</v>
      </c>
      <c r="E51" s="391">
        <f t="shared" si="6"/>
        <v>0</v>
      </c>
      <c r="F51" s="389">
        <f t="shared" si="6"/>
        <v>0</v>
      </c>
      <c r="G51" s="390">
        <f t="shared" si="6"/>
        <v>0</v>
      </c>
      <c r="H51" s="390">
        <f t="shared" si="6"/>
        <v>0</v>
      </c>
      <c r="I51" s="391">
        <f t="shared" si="6"/>
        <v>0</v>
      </c>
      <c r="J51" s="389">
        <f t="shared" si="6"/>
        <v>0</v>
      </c>
      <c r="K51" s="390">
        <f t="shared" si="6"/>
        <v>0</v>
      </c>
      <c r="L51" s="390">
        <f t="shared" si="6"/>
        <v>0</v>
      </c>
      <c r="M51" s="391">
        <f t="shared" si="6"/>
        <v>0</v>
      </c>
      <c r="N51" s="389">
        <f t="shared" si="6"/>
        <v>0</v>
      </c>
      <c r="O51" s="390">
        <f t="shared" si="6"/>
        <v>0</v>
      </c>
      <c r="P51" s="390">
        <f t="shared" si="6"/>
        <v>0</v>
      </c>
      <c r="Q51" s="391">
        <f t="shared" si="6"/>
        <v>0</v>
      </c>
    </row>
    <row r="52" spans="1:17" s="36" customFormat="1" ht="15" customHeight="1" thickBot="1">
      <c r="A52" s="37" t="s">
        <v>250</v>
      </c>
      <c r="B52" s="321">
        <f>B3+B23</f>
        <v>0</v>
      </c>
      <c r="C52" s="322">
        <f aca="true" t="shared" si="7" ref="C52:Q52">C3+C23</f>
        <v>0</v>
      </c>
      <c r="D52" s="322">
        <f t="shared" si="7"/>
        <v>0</v>
      </c>
      <c r="E52" s="323">
        <f t="shared" si="7"/>
        <v>0</v>
      </c>
      <c r="F52" s="321">
        <f t="shared" si="7"/>
        <v>0</v>
      </c>
      <c r="G52" s="322">
        <f t="shared" si="7"/>
        <v>0</v>
      </c>
      <c r="H52" s="322">
        <f t="shared" si="7"/>
        <v>0</v>
      </c>
      <c r="I52" s="323">
        <f t="shared" si="7"/>
        <v>0</v>
      </c>
      <c r="J52" s="321">
        <f t="shared" si="7"/>
        <v>0</v>
      </c>
      <c r="K52" s="322">
        <f t="shared" si="7"/>
        <v>0</v>
      </c>
      <c r="L52" s="322">
        <f t="shared" si="7"/>
        <v>0</v>
      </c>
      <c r="M52" s="323">
        <f t="shared" si="7"/>
        <v>0</v>
      </c>
      <c r="N52" s="321">
        <f t="shared" si="7"/>
        <v>0</v>
      </c>
      <c r="O52" s="322">
        <f t="shared" si="7"/>
        <v>0</v>
      </c>
      <c r="P52" s="322">
        <f t="shared" si="7"/>
        <v>0</v>
      </c>
      <c r="Q52" s="323">
        <f t="shared" si="7"/>
        <v>0</v>
      </c>
    </row>
  </sheetData>
  <mergeCells count="5">
    <mergeCell ref="N1:Q1"/>
    <mergeCell ref="B1:E1"/>
    <mergeCell ref="A1:A2"/>
    <mergeCell ref="F1:I1"/>
    <mergeCell ref="J1:M1"/>
  </mergeCells>
  <printOptions horizontalCentered="1"/>
  <pageMargins left="0.3937007874015748" right="0.3937007874015748" top="1.1811023622047245" bottom="1.1811023622047245" header="0.5118110236220472" footer="0.5118110236220472"/>
  <pageSetup fitToHeight="2" fitToWidth="1" horizontalDpi="600" verticalDpi="600" orientation="landscape" paperSize="9" scale="68" r:id="rId1"/>
  <headerFooter alignWithMargins="0">
    <oddHeader>&amp;C&amp;"Times New Roman,Normál"PESTERZSÉBETI ÖRMÉNY NEMZETISÉGI ÖNKORMÁNYZAT
 2013. ÉVI ÁTADOTT PÉNZESZKÖZEI
(e Ft)&amp;R&amp;"Times New Roman,Normál"5. sz. melléklet&amp;"MS Sans Serif,Normál"
&amp;8 25/2013. (VI.26.) sz. ÖNÖ 
határozat alapján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6">
    <pageSetUpPr fitToPage="1"/>
  </sheetPr>
  <dimension ref="A1:F47"/>
  <sheetViews>
    <sheetView workbookViewId="0" topLeftCell="A1">
      <selection activeCell="F2" sqref="F2"/>
    </sheetView>
  </sheetViews>
  <sheetFormatPr defaultColWidth="9.140625" defaultRowHeight="12.75"/>
  <cols>
    <col min="1" max="1" width="67.7109375" style="42" bestFit="1" customWidth="1"/>
    <col min="2" max="2" width="14.421875" style="42" hidden="1" customWidth="1"/>
    <col min="3" max="3" width="15.57421875" style="42" customWidth="1"/>
    <col min="4" max="4" width="15.57421875" style="42" hidden="1" customWidth="1"/>
    <col min="5" max="6" width="15.57421875" style="42" customWidth="1"/>
    <col min="7" max="16384" width="9.140625" style="42" customWidth="1"/>
  </cols>
  <sheetData>
    <row r="1" ht="13.5" thickBot="1">
      <c r="B1" s="217"/>
    </row>
    <row r="2" spans="1:6" s="217" customFormat="1" ht="26.25" thickBot="1">
      <c r="A2" s="6" t="s">
        <v>2</v>
      </c>
      <c r="B2" s="2" t="s">
        <v>41</v>
      </c>
      <c r="C2" s="2" t="s">
        <v>319</v>
      </c>
      <c r="D2" s="2" t="s">
        <v>327</v>
      </c>
      <c r="E2" s="2" t="s">
        <v>322</v>
      </c>
      <c r="F2" s="2" t="s">
        <v>357</v>
      </c>
    </row>
    <row r="3" spans="1:6" ht="15" customHeight="1">
      <c r="A3" s="218" t="s">
        <v>185</v>
      </c>
      <c r="B3" s="219">
        <v>5531246</v>
      </c>
      <c r="C3" s="531">
        <f>'1. Bev-Kiad.'!E4</f>
        <v>0</v>
      </c>
      <c r="D3" s="531">
        <f>'6.KTV-I MÉR'!I4</f>
        <v>0</v>
      </c>
      <c r="E3" s="531">
        <f>'1. Bev-Kiad.'!M4</f>
        <v>4</v>
      </c>
      <c r="F3" s="531">
        <f>'1. Bev-Kiad.'!Q4</f>
        <v>4</v>
      </c>
    </row>
    <row r="4" spans="1:6" ht="15" customHeight="1">
      <c r="A4" s="218" t="s">
        <v>186</v>
      </c>
      <c r="B4" s="20">
        <v>7528939</v>
      </c>
      <c r="C4" s="221">
        <f>'1. Bev-Kiad.'!E5</f>
        <v>222</v>
      </c>
      <c r="D4" s="221">
        <f>'1. Bev-Kiad.'!I5</f>
        <v>222</v>
      </c>
      <c r="E4" s="221">
        <f>'1. Bev-Kiad.'!M5</f>
        <v>0</v>
      </c>
      <c r="F4" s="221">
        <f>'1. Bev-Kiad.'!Q5</f>
        <v>222</v>
      </c>
    </row>
    <row r="5" spans="1:6" ht="15" customHeight="1">
      <c r="A5" s="218" t="s">
        <v>187</v>
      </c>
      <c r="B5" s="20"/>
      <c r="C5" s="221">
        <f>'1. Bev-Kiad.'!E8</f>
        <v>900</v>
      </c>
      <c r="D5" s="221">
        <f>'1. Bev-Kiad.'!I8</f>
        <v>900</v>
      </c>
      <c r="E5" s="221">
        <f>'1. Bev-Kiad.'!M8</f>
        <v>0</v>
      </c>
      <c r="F5" s="221">
        <f>'1. Bev-Kiad.'!Q8</f>
        <v>900</v>
      </c>
    </row>
    <row r="6" spans="1:6" ht="15" customHeight="1">
      <c r="A6" s="218" t="s">
        <v>188</v>
      </c>
      <c r="B6" s="221"/>
      <c r="C6" s="221">
        <f>'1. Bev-Kiad.'!E11</f>
        <v>0</v>
      </c>
      <c r="D6" s="221">
        <f>'1. Bev-Kiad.'!I11</f>
        <v>0</v>
      </c>
      <c r="E6" s="221">
        <f>'1. Bev-Kiad.'!M11</f>
        <v>0</v>
      </c>
      <c r="F6" s="221">
        <f>'1. Bev-Kiad.'!Q11</f>
        <v>0</v>
      </c>
    </row>
    <row r="7" spans="1:6" ht="15" customHeight="1">
      <c r="A7" s="218" t="s">
        <v>189</v>
      </c>
      <c r="B7" s="221">
        <v>398000</v>
      </c>
      <c r="C7" s="221">
        <f>'1. Bev-Kiad.'!E12</f>
        <v>0</v>
      </c>
      <c r="D7" s="221">
        <f>'1. Bev-Kiad.'!I12</f>
        <v>0</v>
      </c>
      <c r="E7" s="221">
        <f>'1. Bev-Kiad.'!M12</f>
        <v>0</v>
      </c>
      <c r="F7" s="221">
        <f>'1. Bev-Kiad.'!Q12</f>
        <v>0</v>
      </c>
    </row>
    <row r="8" spans="1:6" ht="15">
      <c r="A8" s="222" t="s">
        <v>190</v>
      </c>
      <c r="B8" s="221"/>
      <c r="C8" s="221">
        <f>'1. Bev-Kiad.'!E13</f>
        <v>1201</v>
      </c>
      <c r="D8" s="221">
        <f>'1. Bev-Kiad.'!I13</f>
        <v>1201</v>
      </c>
      <c r="E8" s="221">
        <f>'1. Bev-Kiad.'!M13</f>
        <v>0</v>
      </c>
      <c r="F8" s="221">
        <f>'1. Bev-Kiad.'!Q13</f>
        <v>1201</v>
      </c>
    </row>
    <row r="9" spans="1:6" ht="15" customHeight="1" thickBot="1">
      <c r="A9" s="223" t="s">
        <v>191</v>
      </c>
      <c r="B9" s="224"/>
      <c r="C9" s="224"/>
      <c r="D9" s="224"/>
      <c r="E9" s="224"/>
      <c r="F9" s="224"/>
    </row>
    <row r="10" spans="1:6" ht="15" customHeight="1" thickBot="1">
      <c r="A10" s="7" t="s">
        <v>3</v>
      </c>
      <c r="B10" s="225">
        <f>SUM(B3:B7)</f>
        <v>13458185</v>
      </c>
      <c r="C10" s="225">
        <f>SUM(C3:C9)</f>
        <v>2323</v>
      </c>
      <c r="D10" s="225">
        <f>SUM(D3:D9)</f>
        <v>2323</v>
      </c>
      <c r="E10" s="225">
        <f>SUM(E3:E9)</f>
        <v>4</v>
      </c>
      <c r="F10" s="225">
        <f>SUM(F3:F9)</f>
        <v>2327</v>
      </c>
    </row>
    <row r="11" spans="1:6" ht="15" customHeight="1">
      <c r="A11" s="226" t="s">
        <v>192</v>
      </c>
      <c r="B11" s="227">
        <v>4242351</v>
      </c>
      <c r="C11" s="227">
        <f>'1. Bev-Kiad.'!E27</f>
        <v>100</v>
      </c>
      <c r="D11" s="227">
        <f>'1. Bev-Kiad.'!I27</f>
        <v>100</v>
      </c>
      <c r="E11" s="227">
        <f>'1. Bev-Kiad.'!M27</f>
        <v>0</v>
      </c>
      <c r="F11" s="227">
        <f>'1. Bev-Kiad.'!Q27</f>
        <v>100</v>
      </c>
    </row>
    <row r="12" spans="1:6" ht="15" customHeight="1">
      <c r="A12" s="220" t="s">
        <v>193</v>
      </c>
      <c r="B12" s="221">
        <v>1325315</v>
      </c>
      <c r="C12" s="221">
        <f>'1. Bev-Kiad.'!E28</f>
        <v>27</v>
      </c>
      <c r="D12" s="221">
        <f>'1. Bev-Kiad.'!I28</f>
        <v>27</v>
      </c>
      <c r="E12" s="221">
        <f>'1. Bev-Kiad.'!M28</f>
        <v>0</v>
      </c>
      <c r="F12" s="221">
        <f>'1. Bev-Kiad.'!Q28</f>
        <v>61</v>
      </c>
    </row>
    <row r="13" spans="1:6" ht="15" customHeight="1">
      <c r="A13" s="220" t="s">
        <v>194</v>
      </c>
      <c r="B13" s="221">
        <v>2355890</v>
      </c>
      <c r="C13" s="221">
        <f>'1. Bev-Kiad.'!E29</f>
        <v>2196</v>
      </c>
      <c r="D13" s="221">
        <f>'1. Bev-Kiad.'!I29</f>
        <v>2196</v>
      </c>
      <c r="E13" s="221">
        <f>'1. Bev-Kiad.'!M29</f>
        <v>-30</v>
      </c>
      <c r="F13" s="221">
        <f>'1. Bev-Kiad.'!Q29</f>
        <v>2166</v>
      </c>
    </row>
    <row r="14" spans="1:6" ht="15" customHeight="1">
      <c r="A14" s="220" t="s">
        <v>195</v>
      </c>
      <c r="B14" s="221">
        <v>215751</v>
      </c>
      <c r="C14" s="221">
        <f>'1. Bev-Kiad.'!E30</f>
        <v>0</v>
      </c>
      <c r="D14" s="221">
        <f>'1. Bev-Kiad.'!I30</f>
        <v>0</v>
      </c>
      <c r="E14" s="221">
        <f>'1. Bev-Kiad.'!M30</f>
        <v>0</v>
      </c>
      <c r="F14" s="221">
        <f>'1. Bev-Kiad.'!Q30</f>
        <v>0</v>
      </c>
    </row>
    <row r="15" spans="1:6" ht="30">
      <c r="A15" s="228" t="s">
        <v>196</v>
      </c>
      <c r="B15" s="221"/>
      <c r="C15" s="221"/>
      <c r="D15" s="221"/>
      <c r="E15" s="221"/>
      <c r="F15" s="221"/>
    </row>
    <row r="16" spans="1:6" ht="15" customHeight="1">
      <c r="A16" s="220" t="s">
        <v>197</v>
      </c>
      <c r="B16" s="221"/>
      <c r="C16" s="221">
        <f>'1. Bev-Kiad.'!E32</f>
        <v>0</v>
      </c>
      <c r="D16" s="221">
        <f>'1. Bev-Kiad.'!I32</f>
        <v>0</v>
      </c>
      <c r="E16" s="221">
        <f>'1. Bev-Kiad.'!M32</f>
        <v>0</v>
      </c>
      <c r="F16" s="221">
        <f>'1. Bev-Kiad.'!Q32</f>
        <v>0</v>
      </c>
    </row>
    <row r="17" spans="1:6" ht="15" customHeight="1">
      <c r="A17" s="220" t="s">
        <v>198</v>
      </c>
      <c r="B17" s="221">
        <v>215751</v>
      </c>
      <c r="C17" s="221">
        <f>'1. Bev-Kiad.'!E33</f>
        <v>0</v>
      </c>
      <c r="D17" s="221">
        <f>'1. Bev-Kiad.'!I33</f>
        <v>0</v>
      </c>
      <c r="E17" s="221">
        <f>'1. Bev-Kiad.'!M33</f>
        <v>0</v>
      </c>
      <c r="F17" s="221">
        <f>'1. Bev-Kiad.'!Q33</f>
        <v>0</v>
      </c>
    </row>
    <row r="18" spans="1:6" ht="15" customHeight="1">
      <c r="A18" s="220" t="s">
        <v>199</v>
      </c>
      <c r="B18" s="221">
        <v>393035</v>
      </c>
      <c r="C18" s="221"/>
      <c r="D18" s="221"/>
      <c r="E18" s="221"/>
      <c r="F18" s="221">
        <f>'1. Bev-Kiad.'!Q34</f>
        <v>0</v>
      </c>
    </row>
    <row r="19" spans="1:6" ht="15" customHeight="1">
      <c r="A19" s="220" t="s">
        <v>200</v>
      </c>
      <c r="B19" s="221"/>
      <c r="C19" s="221"/>
      <c r="D19" s="221">
        <f>'1. Bev-Kiad.'!I36</f>
        <v>0</v>
      </c>
      <c r="E19" s="221">
        <f>'1. Bev-Kiad.'!M36</f>
        <v>0</v>
      </c>
      <c r="F19" s="221">
        <f>'1. Bev-Kiad.'!Q36</f>
        <v>0</v>
      </c>
    </row>
    <row r="20" spans="1:6" ht="15" customHeight="1">
      <c r="A20" s="220" t="s">
        <v>201</v>
      </c>
      <c r="B20" s="221"/>
      <c r="C20" s="221">
        <f>'1. Bev-Kiad.'!E37+'1. Bev-Kiad.'!E38</f>
        <v>0</v>
      </c>
      <c r="D20" s="221">
        <f>'1. Bev-Kiad.'!I37+'1. Bev-Kiad.'!I38</f>
        <v>0</v>
      </c>
      <c r="E20" s="221">
        <f>'1. Bev-Kiad.'!M37+'1. Bev-Kiad.'!M38</f>
        <v>0</v>
      </c>
      <c r="F20" s="221">
        <f>'1. Bev-Kiad.'!Q37+'1. Bev-Kiad.'!Q38</f>
        <v>0</v>
      </c>
    </row>
    <row r="21" spans="1:6" ht="15" customHeight="1" thickBot="1">
      <c r="A21" s="220" t="s">
        <v>202</v>
      </c>
      <c r="B21" s="221"/>
      <c r="C21" s="221"/>
      <c r="D21" s="221"/>
      <c r="E21" s="221"/>
      <c r="F21" s="221"/>
    </row>
    <row r="22" spans="1:6" ht="15" customHeight="1" thickBot="1">
      <c r="A22" s="8" t="s">
        <v>4</v>
      </c>
      <c r="B22" s="229">
        <f>SUM(B11:B18)</f>
        <v>8748093</v>
      </c>
      <c r="C22" s="229">
        <f>SUM(C11:C21)</f>
        <v>2323</v>
      </c>
      <c r="D22" s="229">
        <f>SUM(D11:D21)</f>
        <v>2323</v>
      </c>
      <c r="E22" s="229">
        <f>SUM(E11:E21)</f>
        <v>-30</v>
      </c>
      <c r="F22" s="229">
        <f>SUM(F11:F21)</f>
        <v>2327</v>
      </c>
    </row>
    <row r="23" ht="12.75">
      <c r="A23" s="720"/>
    </row>
    <row r="24" ht="13.5" thickBot="1">
      <c r="A24" s="721"/>
    </row>
    <row r="25" spans="1:6" ht="26.25" thickBot="1">
      <c r="A25" s="6" t="s">
        <v>5</v>
      </c>
      <c r="B25" s="2" t="s">
        <v>41</v>
      </c>
      <c r="C25" s="2" t="s">
        <v>319</v>
      </c>
      <c r="D25" s="2" t="s">
        <v>327</v>
      </c>
      <c r="E25" s="2" t="s">
        <v>322</v>
      </c>
      <c r="F25" s="2" t="s">
        <v>357</v>
      </c>
    </row>
    <row r="26" spans="1:6" ht="15" customHeight="1">
      <c r="A26" s="230" t="s">
        <v>203</v>
      </c>
      <c r="B26" s="227" t="e">
        <f>#REF!</f>
        <v>#REF!</v>
      </c>
      <c r="C26" s="531">
        <f>'1. Bev-Kiad.'!E15</f>
        <v>0</v>
      </c>
      <c r="D26" s="531">
        <f>'1. Bev-Kiad.'!I15</f>
        <v>0</v>
      </c>
      <c r="E26" s="531">
        <f>'1. Bev-Kiad.'!M15</f>
        <v>0</v>
      </c>
      <c r="F26" s="531">
        <f>'1. Bev-Kiad.'!Q15</f>
        <v>0</v>
      </c>
    </row>
    <row r="27" spans="1:6" ht="15" customHeight="1">
      <c r="A27" s="218" t="s">
        <v>204</v>
      </c>
      <c r="B27" s="221" t="e">
        <f>#REF!+#REF!</f>
        <v>#REF!</v>
      </c>
      <c r="C27" s="221">
        <f>'1. Bev-Kiad.'!E16</f>
        <v>0</v>
      </c>
      <c r="D27" s="221">
        <f>'1. Bev-Kiad.'!I16</f>
        <v>0</v>
      </c>
      <c r="E27" s="221">
        <f>'1. Bev-Kiad.'!M16</f>
        <v>0</v>
      </c>
      <c r="F27" s="221">
        <f>'1. Bev-Kiad.'!Q16</f>
        <v>0</v>
      </c>
    </row>
    <row r="28" spans="1:6" ht="15" customHeight="1">
      <c r="A28" s="218" t="s">
        <v>205</v>
      </c>
      <c r="B28" s="221">
        <v>99998</v>
      </c>
      <c r="C28" s="221">
        <f>'1. Bev-Kiad.'!E18</f>
        <v>0</v>
      </c>
      <c r="D28" s="221">
        <f>'1. Bev-Kiad.'!I18</f>
        <v>0</v>
      </c>
      <c r="E28" s="221">
        <f>'1. Bev-Kiad.'!M18</f>
        <v>0</v>
      </c>
      <c r="F28" s="221">
        <f>'1. Bev-Kiad.'!Q18</f>
        <v>0</v>
      </c>
    </row>
    <row r="29" spans="1:6" ht="15" customHeight="1">
      <c r="A29" s="231" t="s">
        <v>206</v>
      </c>
      <c r="B29" s="221">
        <v>800635</v>
      </c>
      <c r="C29" s="221">
        <f>'1. Bev-Kiad.'!E19</f>
        <v>0</v>
      </c>
      <c r="D29" s="221">
        <f>'1. Bev-Kiad.'!I19</f>
        <v>0</v>
      </c>
      <c r="E29" s="221">
        <f>'1. Bev-Kiad.'!M19</f>
        <v>0</v>
      </c>
      <c r="F29" s="221">
        <f>'1. Bev-Kiad.'!Q19</f>
        <v>0</v>
      </c>
    </row>
    <row r="30" spans="1:6" ht="15" customHeight="1">
      <c r="A30" s="231" t="s">
        <v>207</v>
      </c>
      <c r="B30" s="221"/>
      <c r="C30" s="221">
        <f>'1. Bev-Kiad.'!E20</f>
        <v>0</v>
      </c>
      <c r="D30" s="221">
        <f>'1. Bev-Kiad.'!I20</f>
        <v>0</v>
      </c>
      <c r="E30" s="221">
        <f>'1. Bev-Kiad.'!M20</f>
        <v>0</v>
      </c>
      <c r="F30" s="221">
        <f>'1. Bev-Kiad.'!Q20</f>
        <v>0</v>
      </c>
    </row>
    <row r="31" spans="1:6" ht="15" customHeight="1">
      <c r="A31" s="222" t="s">
        <v>190</v>
      </c>
      <c r="B31" s="221"/>
      <c r="C31" s="221">
        <f>'1. Bev-Kiad.'!E21</f>
        <v>0</v>
      </c>
      <c r="D31" s="221">
        <f>'1. Bev-Kiad.'!I21</f>
        <v>0</v>
      </c>
      <c r="E31" s="221">
        <f>'1. Bev-Kiad.'!M21</f>
        <v>0</v>
      </c>
      <c r="F31" s="221">
        <f>'1. Bev-Kiad.'!Q21</f>
        <v>0</v>
      </c>
    </row>
    <row r="32" spans="1:6" ht="15" customHeight="1" thickBot="1">
      <c r="A32" s="218" t="s">
        <v>191</v>
      </c>
      <c r="B32" s="221"/>
      <c r="C32" s="221"/>
      <c r="D32" s="221"/>
      <c r="E32" s="221"/>
      <c r="F32" s="221"/>
    </row>
    <row r="33" spans="1:6" ht="15" customHeight="1" thickBot="1">
      <c r="A33" s="7" t="s">
        <v>6</v>
      </c>
      <c r="B33" s="229" t="e">
        <f>SUM(B26:B27)+B29+B28</f>
        <v>#REF!</v>
      </c>
      <c r="C33" s="229">
        <f>SUM(C26:C32)</f>
        <v>0</v>
      </c>
      <c r="D33" s="229">
        <f>SUM(D26:D32)</f>
        <v>0</v>
      </c>
      <c r="E33" s="229">
        <f>SUM(E26:E32)</f>
        <v>0</v>
      </c>
      <c r="F33" s="229">
        <f>SUM(F26:F32)</f>
        <v>0</v>
      </c>
    </row>
    <row r="34" spans="1:6" ht="15" customHeight="1">
      <c r="A34" s="232" t="s">
        <v>208</v>
      </c>
      <c r="B34" s="233"/>
      <c r="C34" s="532">
        <f>'1. Bev-Kiad.'!E40</f>
        <v>0</v>
      </c>
      <c r="D34" s="532">
        <f>'1. Bev-Kiad.'!I40</f>
        <v>0</v>
      </c>
      <c r="E34" s="532">
        <f>'1. Bev-Kiad.'!M40</f>
        <v>0</v>
      </c>
      <c r="F34" s="532">
        <f>'1. Bev-Kiad.'!Q40</f>
        <v>0</v>
      </c>
    </row>
    <row r="35" spans="1:6" ht="15" customHeight="1">
      <c r="A35" s="220" t="s">
        <v>209</v>
      </c>
      <c r="B35" s="221">
        <v>4500</v>
      </c>
      <c r="C35" s="221">
        <f>'1. Bev-Kiad.'!E41</f>
        <v>0</v>
      </c>
      <c r="D35" s="221">
        <f>'1. Bev-Kiad.'!I41</f>
        <v>0</v>
      </c>
      <c r="E35" s="221">
        <f>'1. Bev-Kiad.'!M41</f>
        <v>0</v>
      </c>
      <c r="F35" s="221">
        <f>'1. Bev-Kiad.'!Q41</f>
        <v>0</v>
      </c>
    </row>
    <row r="36" spans="1:6" ht="15" customHeight="1">
      <c r="A36" s="220" t="s">
        <v>210</v>
      </c>
      <c r="B36" s="221">
        <v>43135</v>
      </c>
      <c r="C36" s="221">
        <f>'1. Bev-Kiad.'!E42</f>
        <v>0</v>
      </c>
      <c r="D36" s="221"/>
      <c r="E36" s="221">
        <f>'1. Bev-Kiad.'!M42</f>
        <v>0</v>
      </c>
      <c r="F36" s="221"/>
    </row>
    <row r="37" spans="1:6" ht="30">
      <c r="A37" s="228" t="s">
        <v>211</v>
      </c>
      <c r="B37" s="221"/>
      <c r="C37" s="221"/>
      <c r="D37" s="221"/>
      <c r="E37" s="221"/>
      <c r="F37" s="221"/>
    </row>
    <row r="38" spans="1:6" ht="15" customHeight="1">
      <c r="A38" s="220" t="s">
        <v>212</v>
      </c>
      <c r="B38" s="221">
        <v>770682</v>
      </c>
      <c r="C38" s="221">
        <f>'1. Bev-Kiad.'!E43</f>
        <v>0</v>
      </c>
      <c r="D38" s="221">
        <f>'1. Bev-Kiad.'!I43</f>
        <v>0</v>
      </c>
      <c r="E38" s="221">
        <f>'1. Bev-Kiad.'!M43</f>
        <v>0</v>
      </c>
      <c r="F38" s="221">
        <f>'1. Bev-Kiad.'!Q43</f>
        <v>0</v>
      </c>
    </row>
    <row r="39" spans="1:6" ht="15" customHeight="1">
      <c r="A39" s="220" t="s">
        <v>213</v>
      </c>
      <c r="B39" s="220"/>
      <c r="C39" s="221">
        <f>'1. Bev-Kiad.'!E44</f>
        <v>0</v>
      </c>
      <c r="D39" s="221">
        <f>'1. Bev-Kiad.'!I44</f>
        <v>0</v>
      </c>
      <c r="E39" s="221">
        <f>'1. Bev-Kiad.'!M44</f>
        <v>0</v>
      </c>
      <c r="F39" s="221">
        <f>'1. Bev-Kiad.'!Q44</f>
        <v>0</v>
      </c>
    </row>
    <row r="40" spans="1:6" ht="15" customHeight="1">
      <c r="A40" s="220" t="s">
        <v>200</v>
      </c>
      <c r="B40" s="220"/>
      <c r="C40" s="221">
        <f>'1. Bev-Kiad.'!E46</f>
        <v>0</v>
      </c>
      <c r="D40" s="221">
        <f>'1. Bev-Kiad.'!I46</f>
        <v>0</v>
      </c>
      <c r="E40" s="221">
        <f>'1. Bev-Kiad.'!M46</f>
        <v>0</v>
      </c>
      <c r="F40" s="221">
        <f>'1. Bev-Kiad.'!Q46</f>
        <v>0</v>
      </c>
    </row>
    <row r="41" spans="1:6" ht="15" customHeight="1">
      <c r="A41" s="220" t="s">
        <v>214</v>
      </c>
      <c r="B41" s="220"/>
      <c r="C41" s="221">
        <f>'1. Bev-Kiad.'!E47</f>
        <v>0</v>
      </c>
      <c r="D41" s="221">
        <f>'1. Bev-Kiad.'!I47</f>
        <v>0</v>
      </c>
      <c r="E41" s="221">
        <f>'1. Bev-Kiad.'!M47</f>
        <v>0</v>
      </c>
      <c r="F41" s="221">
        <f>'1. Bev-Kiad.'!Q47</f>
        <v>0</v>
      </c>
    </row>
    <row r="42" spans="1:6" ht="15" customHeight="1" thickBot="1">
      <c r="A42" s="220" t="s">
        <v>215</v>
      </c>
      <c r="B42" s="220"/>
      <c r="C42" s="221"/>
      <c r="D42" s="221"/>
      <c r="E42" s="221"/>
      <c r="F42" s="221"/>
    </row>
    <row r="43" spans="1:6" ht="15" customHeight="1" thickBot="1">
      <c r="A43" s="7" t="s">
        <v>7</v>
      </c>
      <c r="B43" s="8">
        <f>SUM(B35:B38)</f>
        <v>818317</v>
      </c>
      <c r="C43" s="229">
        <f>SUM(C34:C42)</f>
        <v>0</v>
      </c>
      <c r="D43" s="229">
        <f>SUM(D34:D42)</f>
        <v>0</v>
      </c>
      <c r="E43" s="229">
        <f>SUM(E34:E42)</f>
        <v>0</v>
      </c>
      <c r="F43" s="229">
        <f>SUM(F34:F42)</f>
        <v>0</v>
      </c>
    </row>
    <row r="44" spans="1:6" ht="15">
      <c r="A44" s="9"/>
      <c r="B44" s="9"/>
      <c r="C44" s="9"/>
      <c r="D44" s="9"/>
      <c r="E44" s="9"/>
      <c r="F44" s="9"/>
    </row>
    <row r="45" spans="1:6" ht="15.75" thickBot="1">
      <c r="A45" s="9"/>
      <c r="B45" s="9"/>
      <c r="C45" s="9"/>
      <c r="D45" s="9"/>
      <c r="E45" s="9"/>
      <c r="F45" s="9"/>
    </row>
    <row r="46" spans="1:6" ht="15" customHeight="1">
      <c r="A46" s="10" t="s">
        <v>8</v>
      </c>
      <c r="B46" s="234" t="e">
        <f>SUM(B10)+B33</f>
        <v>#REF!</v>
      </c>
      <c r="C46" s="533">
        <f>SUM(C10)+C33</f>
        <v>2323</v>
      </c>
      <c r="D46" s="533">
        <f>SUM(D10)+D33</f>
        <v>2323</v>
      </c>
      <c r="E46" s="533">
        <f>SUM(E10)+E33</f>
        <v>4</v>
      </c>
      <c r="F46" s="533">
        <f>SUM(F10)+F33</f>
        <v>2327</v>
      </c>
    </row>
    <row r="47" spans="1:6" ht="15" customHeight="1" thickBot="1">
      <c r="A47" s="11" t="s">
        <v>9</v>
      </c>
      <c r="B47" s="235">
        <f>SUM(B22)+B43</f>
        <v>9566410</v>
      </c>
      <c r="C47" s="534">
        <f>SUM(C22)+C43</f>
        <v>2323</v>
      </c>
      <c r="D47" s="534">
        <f>SUM(D22)+D43</f>
        <v>2323</v>
      </c>
      <c r="E47" s="534">
        <f>SUM(E22)+E43</f>
        <v>-30</v>
      </c>
      <c r="F47" s="534">
        <f>SUM(F22)+F43</f>
        <v>2327</v>
      </c>
    </row>
  </sheetData>
  <mergeCells count="1">
    <mergeCell ref="A23:A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6" r:id="rId1"/>
  <headerFooter alignWithMargins="0">
    <oddHeader>&amp;LTÁJÉKOZTATÓ TÁBLA!&amp;C&amp;"Times New Roman,Normál"PESTERZSÉBETI ÖRMÉNY NEMZETISÉGI ÖNKORMÁNYZAT
2013. ÉVI ÖSSZEVONT KÖLTSÉGVETÉSI MÉRLEGE
(e Ft)&amp;R&amp;"Times New Roman,Normál"6. sz. melléklet
25/2013. (VI.26.) sz. ÖNÖ 
határozat alapján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51">
    <pageSetUpPr fitToPage="1"/>
  </sheetPr>
  <dimension ref="A1:G29"/>
  <sheetViews>
    <sheetView workbookViewId="0" topLeftCell="B16">
      <selection activeCell="A33" sqref="A33"/>
    </sheetView>
  </sheetViews>
  <sheetFormatPr defaultColWidth="9.140625" defaultRowHeight="12.75"/>
  <cols>
    <col min="1" max="1" width="8.00390625" style="0" hidden="1" customWidth="1"/>
    <col min="2" max="2" width="7.8515625" style="0" bestFit="1" customWidth="1"/>
    <col min="3" max="3" width="45.8515625" style="0" bestFit="1" customWidth="1"/>
    <col min="4" max="4" width="16.57421875" style="0" bestFit="1" customWidth="1"/>
    <col min="5" max="5" width="0.13671875" style="0" customWidth="1"/>
    <col min="6" max="6" width="17.28125" style="0" customWidth="1"/>
    <col min="7" max="7" width="16.7109375" style="0" customWidth="1"/>
  </cols>
  <sheetData>
    <row r="1" spans="1:7" ht="26.25" thickBot="1">
      <c r="A1" s="42"/>
      <c r="B1" s="43" t="s">
        <v>83</v>
      </c>
      <c r="C1" s="44"/>
      <c r="D1" s="45"/>
      <c r="E1" s="46"/>
      <c r="F1" s="47" t="s">
        <v>84</v>
      </c>
      <c r="G1" s="47" t="s">
        <v>261</v>
      </c>
    </row>
    <row r="2" spans="1:7" ht="19.5" customHeight="1" thickBot="1">
      <c r="A2" s="42"/>
      <c r="B2" s="680" t="s">
        <v>85</v>
      </c>
      <c r="C2" s="739"/>
      <c r="D2" s="739"/>
      <c r="E2" s="740"/>
      <c r="F2" s="48"/>
      <c r="G2" s="48"/>
    </row>
    <row r="3" spans="2:7" ht="15" customHeight="1">
      <c r="B3" s="733"/>
      <c r="C3" s="734"/>
      <c r="D3" s="734"/>
      <c r="E3" s="734"/>
      <c r="F3" s="49"/>
      <c r="G3" s="49"/>
    </row>
    <row r="4" spans="2:7" ht="15" customHeight="1">
      <c r="B4" s="737"/>
      <c r="C4" s="738"/>
      <c r="D4" s="738"/>
      <c r="E4" s="738"/>
      <c r="F4" s="50"/>
      <c r="G4" s="50"/>
    </row>
    <row r="5" spans="2:7" ht="15" customHeight="1" thickBot="1">
      <c r="B5" s="735"/>
      <c r="C5" s="736"/>
      <c r="D5" s="736"/>
      <c r="E5" s="736"/>
      <c r="F5" s="51"/>
      <c r="G5" s="51"/>
    </row>
    <row r="6" spans="2:7" ht="19.5" customHeight="1" thickBot="1">
      <c r="B6" s="725" t="s">
        <v>86</v>
      </c>
      <c r="C6" s="726"/>
      <c r="D6" s="726"/>
      <c r="E6" s="726"/>
      <c r="F6" s="52"/>
      <c r="G6" s="53"/>
    </row>
    <row r="7" spans="2:5" ht="19.5" customHeight="1" thickBot="1">
      <c r="B7" s="54"/>
      <c r="C7" s="54"/>
      <c r="D7" s="54"/>
      <c r="E7" s="54"/>
    </row>
    <row r="8" spans="2:7" ht="31.5" customHeight="1" thickBot="1">
      <c r="B8" s="722" t="s">
        <v>87</v>
      </c>
      <c r="C8" s="723"/>
      <c r="D8" s="723"/>
      <c r="E8" s="724"/>
      <c r="F8" s="47" t="s">
        <v>84</v>
      </c>
      <c r="G8" s="47" t="s">
        <v>261</v>
      </c>
    </row>
    <row r="9" spans="2:7" ht="15" customHeight="1">
      <c r="B9" s="727"/>
      <c r="C9" s="728"/>
      <c r="D9" s="728"/>
      <c r="E9" s="729"/>
      <c r="F9" s="55"/>
      <c r="G9" s="56"/>
    </row>
    <row r="10" spans="2:7" ht="15" customHeight="1" thickBot="1">
      <c r="B10" s="730"/>
      <c r="C10" s="731"/>
      <c r="D10" s="731"/>
      <c r="E10" s="732"/>
      <c r="F10" s="57"/>
      <c r="G10" s="51"/>
    </row>
    <row r="13" ht="13.5" thickBot="1">
      <c r="B13" s="58" t="s">
        <v>88</v>
      </c>
    </row>
    <row r="14" spans="2:5" ht="15" customHeight="1">
      <c r="B14" s="59" t="s">
        <v>89</v>
      </c>
      <c r="C14" s="60" t="s">
        <v>90</v>
      </c>
      <c r="D14" s="61" t="s">
        <v>91</v>
      </c>
      <c r="E14" s="62"/>
    </row>
    <row r="15" spans="2:4" ht="15" customHeight="1" thickBot="1">
      <c r="B15" s="63"/>
      <c r="C15" s="64"/>
      <c r="D15" s="65" t="s">
        <v>92</v>
      </c>
    </row>
    <row r="16" spans="2:4" ht="15" customHeight="1">
      <c r="B16" s="66" t="s">
        <v>93</v>
      </c>
      <c r="C16" s="67" t="s">
        <v>94</v>
      </c>
      <c r="D16" s="68"/>
    </row>
    <row r="17" spans="2:4" ht="15" customHeight="1" thickBot="1">
      <c r="B17" s="69"/>
      <c r="C17" s="70" t="s">
        <v>95</v>
      </c>
      <c r="D17" s="71"/>
    </row>
    <row r="18" spans="2:4" ht="15" customHeight="1">
      <c r="B18" s="66" t="s">
        <v>96</v>
      </c>
      <c r="C18" s="67" t="s">
        <v>97</v>
      </c>
      <c r="D18" s="72">
        <v>0</v>
      </c>
    </row>
    <row r="19" spans="2:4" ht="15" customHeight="1" thickBot="1">
      <c r="B19" s="69"/>
      <c r="C19" s="70" t="s">
        <v>98</v>
      </c>
      <c r="D19" s="71"/>
    </row>
    <row r="20" spans="2:4" ht="15" customHeight="1">
      <c r="B20" s="66" t="s">
        <v>99</v>
      </c>
      <c r="C20" s="67" t="s">
        <v>100</v>
      </c>
      <c r="D20" s="73">
        <f>SUM(D21:D24)</f>
        <v>0</v>
      </c>
    </row>
    <row r="21" spans="2:4" ht="15" customHeight="1">
      <c r="B21" s="66"/>
      <c r="C21" s="67" t="s">
        <v>101</v>
      </c>
      <c r="D21" s="68"/>
    </row>
    <row r="22" spans="2:4" ht="15" customHeight="1">
      <c r="B22" s="66"/>
      <c r="C22" s="67" t="s">
        <v>102</v>
      </c>
      <c r="D22" s="68"/>
    </row>
    <row r="23" spans="2:4" ht="15" customHeight="1">
      <c r="B23" s="66"/>
      <c r="C23" s="67" t="s">
        <v>103</v>
      </c>
      <c r="D23" s="68"/>
    </row>
    <row r="24" spans="2:4" ht="15" customHeight="1" thickBot="1">
      <c r="B24" s="69"/>
      <c r="C24" s="67" t="s">
        <v>104</v>
      </c>
      <c r="D24" s="68"/>
    </row>
    <row r="25" spans="2:4" ht="15" customHeight="1">
      <c r="B25" s="66" t="s">
        <v>105</v>
      </c>
      <c r="C25" s="74" t="s">
        <v>106</v>
      </c>
      <c r="D25" s="75"/>
    </row>
    <row r="26" spans="2:4" ht="15" customHeight="1" thickBot="1">
      <c r="B26" s="69"/>
      <c r="C26" s="70" t="s">
        <v>107</v>
      </c>
      <c r="D26" s="76"/>
    </row>
    <row r="27" spans="2:4" ht="15" customHeight="1">
      <c r="B27" s="66" t="s">
        <v>108</v>
      </c>
      <c r="C27" s="67" t="s">
        <v>109</v>
      </c>
      <c r="D27" s="68"/>
    </row>
    <row r="28" spans="2:4" ht="15" customHeight="1" thickBot="1">
      <c r="B28" s="66"/>
      <c r="C28" s="67" t="s">
        <v>110</v>
      </c>
      <c r="D28" s="72"/>
    </row>
    <row r="29" spans="2:4" ht="15" customHeight="1" thickBot="1">
      <c r="B29" s="77"/>
      <c r="C29" s="78" t="s">
        <v>111</v>
      </c>
      <c r="D29" s="28">
        <f>D16+D18+D20+D25+D27</f>
        <v>0</v>
      </c>
    </row>
  </sheetData>
  <mergeCells count="8">
    <mergeCell ref="B3:E3"/>
    <mergeCell ref="B5:E5"/>
    <mergeCell ref="B4:E4"/>
    <mergeCell ref="B2:E2"/>
    <mergeCell ref="B8:E8"/>
    <mergeCell ref="B6:E6"/>
    <mergeCell ref="B9:E9"/>
    <mergeCell ref="B10:E10"/>
  </mergeCells>
  <printOptions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Header>&amp;LTÁJÉKOZTATÓ TÁBLA!&amp;C&amp;"Times New Roman,Normál"PESTERZSÉBETI ÖRMÉNY NEMZETISÉGI ÖNKORMÁNYZAT
több éves kihatással járó döntései és 2013. évi közvetett támogatásai 
(e Ft)&amp;R&amp;"Times New Roman,Normál"7. sz. melléklet&amp;"MS Sans Serif,Normál"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6">
    <pageSetUpPr fitToPage="1"/>
  </sheetPr>
  <dimension ref="A1:R33"/>
  <sheetViews>
    <sheetView workbookViewId="0" topLeftCell="C1">
      <selection activeCell="Q7" sqref="Q7"/>
    </sheetView>
  </sheetViews>
  <sheetFormatPr defaultColWidth="8.8515625" defaultRowHeight="12.75"/>
  <cols>
    <col min="1" max="1" width="53.28125" style="393" customWidth="1"/>
    <col min="2" max="2" width="9.8515625" style="393" customWidth="1"/>
    <col min="3" max="3" width="9.140625" style="393" customWidth="1"/>
    <col min="4" max="4" width="9.00390625" style="393" customWidth="1"/>
    <col min="5" max="5" width="9.28125" style="393" customWidth="1"/>
    <col min="6" max="6" width="9.8515625" style="393" customWidth="1"/>
    <col min="7" max="7" width="9.421875" style="393" customWidth="1"/>
    <col min="8" max="8" width="9.57421875" style="393" customWidth="1"/>
    <col min="9" max="11" width="9.00390625" style="393" customWidth="1"/>
    <col min="12" max="12" width="9.140625" style="393" customWidth="1"/>
    <col min="13" max="13" width="9.140625" style="393" bestFit="1" customWidth="1"/>
    <col min="14" max="14" width="9.00390625" style="393" customWidth="1"/>
    <col min="15" max="15" width="10.140625" style="552" hidden="1" customWidth="1"/>
    <col min="16" max="16" width="10.28125" style="552" hidden="1" customWidth="1"/>
    <col min="17" max="17" width="12.7109375" style="393" bestFit="1" customWidth="1"/>
    <col min="18" max="18" width="9.421875" style="393" bestFit="1" customWidth="1"/>
    <col min="19" max="29" width="9.00390625" style="394" bestFit="1" customWidth="1"/>
    <col min="30" max="16384" width="8.8515625" style="394" customWidth="1"/>
  </cols>
  <sheetData>
    <row r="1" spans="1:16" ht="16.5" customHeight="1">
      <c r="A1" s="741" t="s">
        <v>10</v>
      </c>
      <c r="B1" s="392" t="s">
        <v>123</v>
      </c>
      <c r="C1" s="392" t="s">
        <v>123</v>
      </c>
      <c r="D1" s="392" t="s">
        <v>123</v>
      </c>
      <c r="E1" s="392" t="s">
        <v>123</v>
      </c>
      <c r="F1" s="392" t="s">
        <v>123</v>
      </c>
      <c r="G1" s="392" t="s">
        <v>123</v>
      </c>
      <c r="H1" s="392" t="s">
        <v>123</v>
      </c>
      <c r="I1" s="392" t="s">
        <v>123</v>
      </c>
      <c r="J1" s="392" t="s">
        <v>123</v>
      </c>
      <c r="K1" s="392" t="s">
        <v>123</v>
      </c>
      <c r="L1" s="392" t="s">
        <v>123</v>
      </c>
      <c r="M1" s="392" t="s">
        <v>123</v>
      </c>
      <c r="N1" s="392" t="s">
        <v>123</v>
      </c>
      <c r="O1" s="547" t="s">
        <v>320</v>
      </c>
      <c r="P1" s="548" t="s">
        <v>321</v>
      </c>
    </row>
    <row r="2" spans="1:16" ht="15" thickBot="1">
      <c r="A2" s="742"/>
      <c r="B2" s="395" t="s">
        <v>11</v>
      </c>
      <c r="C2" s="396" t="s">
        <v>12</v>
      </c>
      <c r="D2" s="395" t="s">
        <v>13</v>
      </c>
      <c r="E2" s="395" t="s">
        <v>14</v>
      </c>
      <c r="F2" s="395" t="s">
        <v>15</v>
      </c>
      <c r="G2" s="395" t="s">
        <v>16</v>
      </c>
      <c r="H2" s="395" t="s">
        <v>17</v>
      </c>
      <c r="I2" s="395" t="s">
        <v>18</v>
      </c>
      <c r="J2" s="395" t="s">
        <v>19</v>
      </c>
      <c r="K2" s="395" t="s">
        <v>20</v>
      </c>
      <c r="L2" s="395" t="s">
        <v>21</v>
      </c>
      <c r="M2" s="395" t="s">
        <v>22</v>
      </c>
      <c r="N2" s="395" t="s">
        <v>23</v>
      </c>
      <c r="O2" s="547"/>
      <c r="P2" s="549"/>
    </row>
    <row r="3" spans="1:16" ht="24.75" customHeight="1">
      <c r="A3" s="397" t="s">
        <v>275</v>
      </c>
      <c r="B3" s="398">
        <f>'1. Bev-Kiad.'!Q4</f>
        <v>4</v>
      </c>
      <c r="C3" s="399"/>
      <c r="D3" s="400"/>
      <c r="E3" s="400">
        <v>4</v>
      </c>
      <c r="F3" s="400"/>
      <c r="G3" s="400"/>
      <c r="H3" s="400"/>
      <c r="I3" s="400"/>
      <c r="J3" s="400"/>
      <c r="K3" s="400"/>
      <c r="L3" s="400"/>
      <c r="M3" s="400"/>
      <c r="N3" s="401"/>
      <c r="O3" s="550">
        <f>SUM(C3:N3)</f>
        <v>4</v>
      </c>
      <c r="P3" s="551">
        <f aca="true" t="shared" si="0" ref="P3:P26">B3-O3</f>
        <v>0</v>
      </c>
    </row>
    <row r="4" spans="1:16" ht="24.75" customHeight="1">
      <c r="A4" s="402" t="s">
        <v>262</v>
      </c>
      <c r="B4" s="403">
        <f>'1. Bev-Kiad.'!Q15</f>
        <v>0</v>
      </c>
      <c r="C4" s="404"/>
      <c r="D4" s="404"/>
      <c r="E4" s="405"/>
      <c r="F4" s="404"/>
      <c r="G4" s="404"/>
      <c r="H4" s="405"/>
      <c r="I4" s="404"/>
      <c r="J4" s="404"/>
      <c r="K4" s="405"/>
      <c r="L4" s="405"/>
      <c r="M4" s="404"/>
      <c r="N4" s="406"/>
      <c r="O4" s="550">
        <f aca="true" t="shared" si="1" ref="O4:O12">SUM(C4:N4)</f>
        <v>0</v>
      </c>
      <c r="P4" s="551">
        <f t="shared" si="0"/>
        <v>0</v>
      </c>
    </row>
    <row r="5" spans="1:18" s="408" customFormat="1" ht="24.75" customHeight="1">
      <c r="A5" s="402" t="s">
        <v>186</v>
      </c>
      <c r="B5" s="403">
        <f>'1. Bev-Kiad.'!Q5+'1. Bev-Kiad.'!Q16</f>
        <v>222</v>
      </c>
      <c r="C5" s="405"/>
      <c r="D5" s="405">
        <v>222</v>
      </c>
      <c r="E5" s="405"/>
      <c r="F5" s="405"/>
      <c r="G5" s="405"/>
      <c r="H5" s="405"/>
      <c r="I5" s="405"/>
      <c r="J5" s="405"/>
      <c r="K5" s="405"/>
      <c r="L5" s="405"/>
      <c r="M5" s="405"/>
      <c r="N5" s="406"/>
      <c r="O5" s="550">
        <f t="shared" si="1"/>
        <v>222</v>
      </c>
      <c r="P5" s="551">
        <f t="shared" si="0"/>
        <v>0</v>
      </c>
      <c r="Q5" s="407"/>
      <c r="R5" s="407"/>
    </row>
    <row r="6" spans="1:18" s="408" customFormat="1" ht="24.75" customHeight="1">
      <c r="A6" s="402" t="s">
        <v>263</v>
      </c>
      <c r="B6" s="403">
        <f>'1. Bev-Kiad.'!Q8+'1. Bev-Kiad.'!Q18</f>
        <v>900</v>
      </c>
      <c r="C6" s="409"/>
      <c r="D6" s="410"/>
      <c r="E6" s="410"/>
      <c r="F6" s="410">
        <v>450</v>
      </c>
      <c r="G6" s="410"/>
      <c r="H6" s="410"/>
      <c r="I6" s="410"/>
      <c r="J6" s="410"/>
      <c r="K6" s="410">
        <v>450</v>
      </c>
      <c r="L6" s="410"/>
      <c r="M6" s="410"/>
      <c r="N6" s="411"/>
      <c r="O6" s="550">
        <f t="shared" si="1"/>
        <v>900</v>
      </c>
      <c r="P6" s="551">
        <f t="shared" si="0"/>
        <v>0</v>
      </c>
      <c r="Q6" s="407"/>
      <c r="R6" s="407"/>
    </row>
    <row r="7" spans="1:16" ht="24.75" customHeight="1">
      <c r="A7" s="402" t="s">
        <v>264</v>
      </c>
      <c r="B7" s="403">
        <f>'1. Bev-Kiad.'!Q11+'1. Bev-Kiad.'!Q19</f>
        <v>0</v>
      </c>
      <c r="C7" s="404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6"/>
      <c r="O7" s="550">
        <f t="shared" si="1"/>
        <v>0</v>
      </c>
      <c r="P7" s="551">
        <f t="shared" si="0"/>
        <v>0</v>
      </c>
    </row>
    <row r="8" spans="1:16" ht="24.75" customHeight="1">
      <c r="A8" s="412" t="s">
        <v>189</v>
      </c>
      <c r="B8" s="403">
        <f>'1. Bev-Kiad.'!Q12+'1. Bev-Kiad.'!Q20</f>
        <v>0</v>
      </c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4"/>
      <c r="O8" s="550">
        <f t="shared" si="1"/>
        <v>0</v>
      </c>
      <c r="P8" s="551">
        <f t="shared" si="0"/>
        <v>0</v>
      </c>
    </row>
    <row r="9" spans="1:16" ht="24.75" customHeight="1">
      <c r="A9" s="415" t="s">
        <v>265</v>
      </c>
      <c r="B9" s="403">
        <v>0</v>
      </c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6"/>
      <c r="O9" s="550">
        <f t="shared" si="1"/>
        <v>0</v>
      </c>
      <c r="P9" s="551">
        <f t="shared" si="0"/>
        <v>0</v>
      </c>
    </row>
    <row r="10" spans="1:16" ht="24.75" customHeight="1">
      <c r="A10" s="416" t="s">
        <v>266</v>
      </c>
      <c r="B10" s="403">
        <f>'1. Bev-Kiad.'!Q13+'1. Bev-Kiad.'!Q21</f>
        <v>1201</v>
      </c>
      <c r="C10" s="404"/>
      <c r="D10" s="405"/>
      <c r="E10" s="405"/>
      <c r="F10" s="405">
        <v>1201</v>
      </c>
      <c r="G10" s="405"/>
      <c r="H10" s="405"/>
      <c r="I10" s="405"/>
      <c r="J10" s="405"/>
      <c r="K10" s="405"/>
      <c r="L10" s="405"/>
      <c r="M10" s="405"/>
      <c r="N10" s="406"/>
      <c r="O10" s="550">
        <f t="shared" si="1"/>
        <v>1201</v>
      </c>
      <c r="P10" s="551">
        <f t="shared" si="0"/>
        <v>0</v>
      </c>
    </row>
    <row r="11" spans="1:16" ht="24.75" customHeight="1" thickBot="1">
      <c r="A11" s="417" t="s">
        <v>191</v>
      </c>
      <c r="B11" s="418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20"/>
      <c r="O11" s="550">
        <f t="shared" si="1"/>
        <v>0</v>
      </c>
      <c r="P11" s="551">
        <f t="shared" si="0"/>
        <v>0</v>
      </c>
    </row>
    <row r="12" spans="1:16" ht="15.75" customHeight="1" thickBot="1">
      <c r="A12" s="421" t="s">
        <v>24</v>
      </c>
      <c r="B12" s="422">
        <f aca="true" t="shared" si="2" ref="B12:N12">SUM(B3:B11)</f>
        <v>2327</v>
      </c>
      <c r="C12" s="423">
        <f t="shared" si="2"/>
        <v>0</v>
      </c>
      <c r="D12" s="423">
        <f t="shared" si="2"/>
        <v>222</v>
      </c>
      <c r="E12" s="423">
        <f t="shared" si="2"/>
        <v>4</v>
      </c>
      <c r="F12" s="423">
        <f t="shared" si="2"/>
        <v>1651</v>
      </c>
      <c r="G12" s="423">
        <f t="shared" si="2"/>
        <v>0</v>
      </c>
      <c r="H12" s="423">
        <f t="shared" si="2"/>
        <v>0</v>
      </c>
      <c r="I12" s="423">
        <f t="shared" si="2"/>
        <v>0</v>
      </c>
      <c r="J12" s="423">
        <f t="shared" si="2"/>
        <v>0</v>
      </c>
      <c r="K12" s="423">
        <f t="shared" si="2"/>
        <v>450</v>
      </c>
      <c r="L12" s="423">
        <f t="shared" si="2"/>
        <v>0</v>
      </c>
      <c r="M12" s="423">
        <f t="shared" si="2"/>
        <v>0</v>
      </c>
      <c r="N12" s="423">
        <f t="shared" si="2"/>
        <v>0</v>
      </c>
      <c r="O12" s="550">
        <f t="shared" si="1"/>
        <v>2327</v>
      </c>
      <c r="P12" s="551">
        <f t="shared" si="0"/>
        <v>0</v>
      </c>
    </row>
    <row r="13" spans="1:16" ht="15">
      <c r="A13" s="743"/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550"/>
      <c r="P13" s="551"/>
    </row>
    <row r="14" spans="1:16" ht="15.75" thickBot="1">
      <c r="A14" s="744"/>
      <c r="B14" s="744"/>
      <c r="C14" s="744"/>
      <c r="D14" s="744"/>
      <c r="E14" s="744"/>
      <c r="F14" s="744"/>
      <c r="G14" s="744"/>
      <c r="H14" s="744"/>
      <c r="I14" s="744"/>
      <c r="J14" s="744"/>
      <c r="K14" s="744"/>
      <c r="L14" s="744"/>
      <c r="M14" s="744"/>
      <c r="N14" s="744"/>
      <c r="O14" s="550"/>
      <c r="P14" s="551"/>
    </row>
    <row r="15" spans="1:16" ht="15" customHeight="1">
      <c r="A15" s="741" t="s">
        <v>25</v>
      </c>
      <c r="B15" s="392" t="s">
        <v>123</v>
      </c>
      <c r="C15" s="424" t="s">
        <v>123</v>
      </c>
      <c r="D15" s="425" t="s">
        <v>123</v>
      </c>
      <c r="E15" s="425" t="s">
        <v>123</v>
      </c>
      <c r="F15" s="425" t="s">
        <v>123</v>
      </c>
      <c r="G15" s="425" t="s">
        <v>123</v>
      </c>
      <c r="H15" s="425" t="s">
        <v>123</v>
      </c>
      <c r="I15" s="425" t="s">
        <v>123</v>
      </c>
      <c r="J15" s="425" t="s">
        <v>123</v>
      </c>
      <c r="K15" s="425" t="s">
        <v>123</v>
      </c>
      <c r="L15" s="425" t="s">
        <v>123</v>
      </c>
      <c r="M15" s="425" t="s">
        <v>123</v>
      </c>
      <c r="N15" s="426" t="s">
        <v>123</v>
      </c>
      <c r="O15" s="550"/>
      <c r="P15" s="549"/>
    </row>
    <row r="16" spans="1:16" ht="15.75" thickBot="1">
      <c r="A16" s="742"/>
      <c r="B16" s="395" t="s">
        <v>11</v>
      </c>
      <c r="C16" s="427" t="s">
        <v>12</v>
      </c>
      <c r="D16" s="428" t="s">
        <v>13</v>
      </c>
      <c r="E16" s="428" t="s">
        <v>14</v>
      </c>
      <c r="F16" s="428" t="s">
        <v>15</v>
      </c>
      <c r="G16" s="428" t="s">
        <v>16</v>
      </c>
      <c r="H16" s="428" t="s">
        <v>17</v>
      </c>
      <c r="I16" s="428" t="s">
        <v>18</v>
      </c>
      <c r="J16" s="428" t="s">
        <v>19</v>
      </c>
      <c r="K16" s="428" t="s">
        <v>20</v>
      </c>
      <c r="L16" s="428" t="s">
        <v>21</v>
      </c>
      <c r="M16" s="428" t="s">
        <v>22</v>
      </c>
      <c r="N16" s="429" t="s">
        <v>23</v>
      </c>
      <c r="O16" s="550"/>
      <c r="P16" s="549"/>
    </row>
    <row r="17" spans="1:16" ht="24.75" customHeight="1">
      <c r="A17" s="430" t="s">
        <v>267</v>
      </c>
      <c r="B17" s="398">
        <f>'1. Bev-Kiad.'!Q27</f>
        <v>100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2">
        <v>100</v>
      </c>
      <c r="O17" s="551">
        <f>SUM(C17:N17)</f>
        <v>100</v>
      </c>
      <c r="P17" s="551">
        <f t="shared" si="0"/>
        <v>0</v>
      </c>
    </row>
    <row r="18" spans="1:16" ht="24.75" customHeight="1">
      <c r="A18" s="433" t="s">
        <v>268</v>
      </c>
      <c r="B18" s="403">
        <f>'1. Bev-Kiad.'!Q28</f>
        <v>61</v>
      </c>
      <c r="C18" s="434"/>
      <c r="D18" s="434"/>
      <c r="E18" s="434"/>
      <c r="F18" s="434"/>
      <c r="G18" s="434"/>
      <c r="H18" s="434">
        <v>58</v>
      </c>
      <c r="I18" s="434"/>
      <c r="J18" s="434"/>
      <c r="K18" s="434"/>
      <c r="L18" s="434"/>
      <c r="M18" s="434"/>
      <c r="N18" s="435">
        <v>3</v>
      </c>
      <c r="O18" s="551">
        <f>SUM(C18:N18)</f>
        <v>61</v>
      </c>
      <c r="P18" s="551">
        <f t="shared" si="0"/>
        <v>0</v>
      </c>
    </row>
    <row r="19" spans="1:16" ht="24.75" customHeight="1">
      <c r="A19" s="436" t="s">
        <v>269</v>
      </c>
      <c r="B19" s="403">
        <f>'1. Bev-Kiad.'!Q29</f>
        <v>2166</v>
      </c>
      <c r="C19" s="434"/>
      <c r="D19" s="434"/>
      <c r="E19" s="434">
        <v>400</v>
      </c>
      <c r="F19" s="434">
        <v>200</v>
      </c>
      <c r="G19" s="434">
        <v>200</v>
      </c>
      <c r="H19" s="434">
        <v>200</v>
      </c>
      <c r="I19" s="434">
        <v>200</v>
      </c>
      <c r="J19" s="434">
        <v>170</v>
      </c>
      <c r="K19" s="434">
        <v>200</v>
      </c>
      <c r="L19" s="434">
        <v>200</v>
      </c>
      <c r="M19" s="434">
        <v>200</v>
      </c>
      <c r="N19" s="435">
        <f>2323-2127</f>
        <v>196</v>
      </c>
      <c r="O19" s="551">
        <f aca="true" t="shared" si="3" ref="O19:O26">SUM(C19:N19)</f>
        <v>2166</v>
      </c>
      <c r="P19" s="551">
        <f t="shared" si="0"/>
        <v>0</v>
      </c>
    </row>
    <row r="20" spans="1:16" ht="24.75" customHeight="1">
      <c r="A20" s="436" t="s">
        <v>195</v>
      </c>
      <c r="B20" s="403">
        <f>'1. Bev-Kiad.'!Q30</f>
        <v>0</v>
      </c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8"/>
      <c r="O20" s="550">
        <f t="shared" si="3"/>
        <v>0</v>
      </c>
      <c r="P20" s="551">
        <f t="shared" si="0"/>
        <v>0</v>
      </c>
    </row>
    <row r="21" spans="1:16" ht="24.75" customHeight="1">
      <c r="A21" s="436" t="s">
        <v>270</v>
      </c>
      <c r="B21" s="403">
        <f>'1. Bev-Kiad.'!Q32+'1. Bev-Kiad.'!Q43</f>
        <v>0</v>
      </c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4"/>
      <c r="O21" s="550">
        <f t="shared" si="3"/>
        <v>0</v>
      </c>
      <c r="P21" s="551">
        <f t="shared" si="0"/>
        <v>0</v>
      </c>
    </row>
    <row r="22" spans="1:16" ht="24.75" customHeight="1">
      <c r="A22" s="433" t="s">
        <v>271</v>
      </c>
      <c r="B22" s="403">
        <f>'1. Bev-Kiad.'!Q33+'1. Bev-Kiad.'!Q44</f>
        <v>0</v>
      </c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39"/>
      <c r="O22" s="550">
        <f t="shared" si="3"/>
        <v>0</v>
      </c>
      <c r="P22" s="551">
        <f t="shared" si="0"/>
        <v>0</v>
      </c>
    </row>
    <row r="23" spans="1:16" ht="24.75" customHeight="1">
      <c r="A23" s="436" t="s">
        <v>272</v>
      </c>
      <c r="B23" s="403">
        <f>'1. Bev-Kiad.'!Q40+'1. Bev-Kiad.'!Q41</f>
        <v>0</v>
      </c>
      <c r="C23" s="434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1"/>
      <c r="O23" s="550">
        <f t="shared" si="3"/>
        <v>0</v>
      </c>
      <c r="P23" s="551">
        <f t="shared" si="0"/>
        <v>0</v>
      </c>
    </row>
    <row r="24" spans="1:16" ht="24.75" customHeight="1">
      <c r="A24" s="442" t="s">
        <v>273</v>
      </c>
      <c r="B24" s="403">
        <f>'1. Bev-Kiad.'!Q36+'1. Bev-Kiad.'!Q46</f>
        <v>0</v>
      </c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4"/>
      <c r="O24" s="550">
        <f t="shared" si="3"/>
        <v>0</v>
      </c>
      <c r="P24" s="551">
        <f t="shared" si="0"/>
        <v>0</v>
      </c>
    </row>
    <row r="25" spans="1:16" ht="24.75" customHeight="1" thickBot="1">
      <c r="A25" s="443" t="s">
        <v>274</v>
      </c>
      <c r="B25" s="418">
        <f>'1. Bev-Kiad.'!Q37+'1. Bev-Kiad.'!Q38+'1. Bev-Kiad.'!Q47</f>
        <v>0</v>
      </c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5"/>
      <c r="O25" s="550">
        <f t="shared" si="3"/>
        <v>0</v>
      </c>
      <c r="P25" s="551">
        <f t="shared" si="0"/>
        <v>0</v>
      </c>
    </row>
    <row r="26" spans="1:16" ht="15.75" customHeight="1" thickBot="1">
      <c r="A26" s="446" t="s">
        <v>26</v>
      </c>
      <c r="B26" s="422">
        <f aca="true" t="shared" si="4" ref="B26:N26">SUM(B17:B25)</f>
        <v>2327</v>
      </c>
      <c r="C26" s="447">
        <f t="shared" si="4"/>
        <v>0</v>
      </c>
      <c r="D26" s="447">
        <f t="shared" si="4"/>
        <v>0</v>
      </c>
      <c r="E26" s="447">
        <f t="shared" si="4"/>
        <v>400</v>
      </c>
      <c r="F26" s="447">
        <f t="shared" si="4"/>
        <v>200</v>
      </c>
      <c r="G26" s="447">
        <f t="shared" si="4"/>
        <v>200</v>
      </c>
      <c r="H26" s="447">
        <f t="shared" si="4"/>
        <v>258</v>
      </c>
      <c r="I26" s="447">
        <f t="shared" si="4"/>
        <v>200</v>
      </c>
      <c r="J26" s="447">
        <f t="shared" si="4"/>
        <v>170</v>
      </c>
      <c r="K26" s="447">
        <f t="shared" si="4"/>
        <v>200</v>
      </c>
      <c r="L26" s="447">
        <f t="shared" si="4"/>
        <v>200</v>
      </c>
      <c r="M26" s="447">
        <f t="shared" si="4"/>
        <v>200</v>
      </c>
      <c r="N26" s="448">
        <f t="shared" si="4"/>
        <v>299</v>
      </c>
      <c r="O26" s="550">
        <f t="shared" si="3"/>
        <v>2327</v>
      </c>
      <c r="P26" s="551">
        <f t="shared" si="0"/>
        <v>0</v>
      </c>
    </row>
    <row r="27" spans="15:16" ht="15">
      <c r="O27" s="550"/>
      <c r="P27" s="551"/>
    </row>
    <row r="28" spans="15:16" ht="15">
      <c r="O28" s="550"/>
      <c r="P28" s="551"/>
    </row>
    <row r="29" spans="15:16" ht="15">
      <c r="O29" s="550"/>
      <c r="P29" s="551"/>
    </row>
    <row r="30" spans="15:16" ht="15">
      <c r="O30" s="550"/>
      <c r="P30" s="551"/>
    </row>
    <row r="31" spans="15:16" ht="15">
      <c r="O31" s="550"/>
      <c r="P31" s="551"/>
    </row>
    <row r="32" spans="15:16" ht="15">
      <c r="O32" s="550"/>
      <c r="P32" s="551"/>
    </row>
    <row r="33" spans="15:16" ht="15">
      <c r="O33" s="550"/>
      <c r="P33" s="551"/>
    </row>
  </sheetData>
  <mergeCells count="3">
    <mergeCell ref="A1:A2"/>
    <mergeCell ref="A13:N14"/>
    <mergeCell ref="A15:A16"/>
  </mergeCells>
  <printOptions/>
  <pageMargins left="0.75" right="0.75" top="1" bottom="1" header="0.5" footer="0.5"/>
  <pageSetup fitToHeight="1" fitToWidth="1" horizontalDpi="300" verticalDpi="300" orientation="landscape" paperSize="9" scale="68" r:id="rId1"/>
  <headerFooter alignWithMargins="0">
    <oddHeader>&amp;LTÁJÉKOZTATÓ TÁBLA!&amp;C&amp;"Times New Roman,Normál"PESTERZSÉBETI ÖRMÉNY NEMZETISÉGI ÖNKORMÁNYZAT 
2013. évi bevételi és kiadási előirányzatainak felhasználási terve (e Ft)&amp;R&amp;"Times New Roman,Normál"8. 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 Önkormányzat</dc:creator>
  <cp:keywords/>
  <dc:description/>
  <cp:lastModifiedBy>Juhasz_Rita</cp:lastModifiedBy>
  <cp:lastPrinted>2013-07-03T07:53:17Z</cp:lastPrinted>
  <dcterms:created xsi:type="dcterms:W3CDTF">2012-01-17T17:07:40Z</dcterms:created>
  <dcterms:modified xsi:type="dcterms:W3CDTF">2013-07-03T07:53:19Z</dcterms:modified>
  <cp:category/>
  <cp:version/>
  <cp:contentType/>
  <cp:contentStatus/>
</cp:coreProperties>
</file>