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E-file\home\Pukltsgvet\Rita\Nemzetiségek\bolgár\2015 ktv\"/>
    </mc:Choice>
  </mc:AlternateContent>
  <bookViews>
    <workbookView xWindow="0" yWindow="60" windowWidth="15195" windowHeight="9210" activeTab="10"/>
  </bookViews>
  <sheets>
    <sheet name="1.Bevétel" sheetId="1" r:id="rId1"/>
    <sheet name="2.Kiadás" sheetId="2" r:id="rId2"/>
    <sheet name="3.Átad.Peszk." sheetId="16" r:id="rId3"/>
    <sheet name="4.Beruh" sheetId="6" r:id="rId4"/>
    <sheet name="5.Felúj." sheetId="7" r:id="rId5"/>
    <sheet name="6.EUS tám." sheetId="15" r:id="rId6"/>
    <sheet name="7.ADÓSSÁG" sheetId="8" r:id="rId7"/>
    <sheet name="8.KTV-I MÉR" sheetId="14" r:id="rId8"/>
    <sheet name="9.többéves" sheetId="12" r:id="rId9"/>
    <sheet name="10. Előir.felh." sheetId="11" r:id="rId10"/>
    <sheet name="11. Mérleg" sheetId="13" r:id="rId11"/>
  </sheets>
  <definedNames>
    <definedName name="_xlnm.Print_Titles" localSheetId="0">'1.Bevétel'!$1:$2</definedName>
    <definedName name="_xlnm.Print_Titles" localSheetId="2">'3.Átad.Peszk.'!$1:$2</definedName>
    <definedName name="_xlnm.Print_Area" localSheetId="0">'1.Bevétel'!$A$1:$R$28</definedName>
    <definedName name="_xlnm.Print_Area" localSheetId="4">'5.Felúj.'!$A$1:$S$14</definedName>
    <definedName name="_xlnm.Print_Area" localSheetId="6">'7.ADÓSSÁG'!$A$1:$K$39</definedName>
  </definedNames>
  <calcPr calcId="152511"/>
</workbook>
</file>

<file path=xl/calcChain.xml><?xml version="1.0" encoding="utf-8"?>
<calcChain xmlns="http://schemas.openxmlformats.org/spreadsheetml/2006/main">
  <c r="N9" i="2" l="1"/>
  <c r="J9" i="2"/>
  <c r="G8" i="2"/>
  <c r="G9" i="2"/>
  <c r="O7" i="2"/>
  <c r="O8" i="2"/>
  <c r="O9" i="2"/>
  <c r="K8" i="2"/>
  <c r="K9" i="2"/>
  <c r="R47" i="16"/>
  <c r="N47" i="16"/>
  <c r="J47" i="16"/>
  <c r="F47" i="16"/>
  <c r="R46" i="16"/>
  <c r="N46" i="16"/>
  <c r="J46" i="16"/>
  <c r="F46" i="16"/>
  <c r="R45" i="16"/>
  <c r="N45" i="16"/>
  <c r="J45" i="16"/>
  <c r="F45" i="16"/>
  <c r="R44" i="16"/>
  <c r="N44" i="16"/>
  <c r="J44" i="16"/>
  <c r="F44" i="16"/>
  <c r="R43" i="16"/>
  <c r="N43" i="16"/>
  <c r="J43" i="16"/>
  <c r="F43" i="16"/>
  <c r="R42" i="16"/>
  <c r="N42" i="16"/>
  <c r="J42" i="16"/>
  <c r="F42" i="16"/>
  <c r="R41" i="16"/>
  <c r="N41" i="16"/>
  <c r="J41" i="16"/>
  <c r="F41" i="16"/>
  <c r="R40" i="16"/>
  <c r="N40" i="16"/>
  <c r="J40" i="16"/>
  <c r="F40" i="16"/>
  <c r="R39" i="16"/>
  <c r="N39" i="16"/>
  <c r="J39" i="16"/>
  <c r="F39" i="16"/>
  <c r="R38" i="16"/>
  <c r="N38" i="16"/>
  <c r="J38" i="16"/>
  <c r="F38" i="16"/>
  <c r="Q37" i="16"/>
  <c r="P37" i="16"/>
  <c r="O37" i="16"/>
  <c r="M37" i="16"/>
  <c r="L37" i="16"/>
  <c r="K37" i="16"/>
  <c r="N37" i="16" s="1"/>
  <c r="I37" i="16"/>
  <c r="H37" i="16"/>
  <c r="G37" i="16"/>
  <c r="E37" i="16"/>
  <c r="D37" i="16"/>
  <c r="C37" i="16"/>
  <c r="F37" i="16" s="1"/>
  <c r="R36" i="16"/>
  <c r="N36" i="16"/>
  <c r="J36" i="16"/>
  <c r="F36" i="16"/>
  <c r="R35" i="16"/>
  <c r="N35" i="16"/>
  <c r="J35" i="16"/>
  <c r="F35" i="16"/>
  <c r="R34" i="16"/>
  <c r="N34" i="16"/>
  <c r="J34" i="16"/>
  <c r="F34" i="16"/>
  <c r="R33" i="16"/>
  <c r="N33" i="16"/>
  <c r="J33" i="16"/>
  <c r="F33" i="16"/>
  <c r="R32" i="16"/>
  <c r="N32" i="16"/>
  <c r="J32" i="16"/>
  <c r="F32" i="16"/>
  <c r="R31" i="16"/>
  <c r="N31" i="16"/>
  <c r="J31" i="16"/>
  <c r="F31" i="16"/>
  <c r="R30" i="16"/>
  <c r="N30" i="16"/>
  <c r="J30" i="16"/>
  <c r="F30" i="16"/>
  <c r="R29" i="16"/>
  <c r="N29" i="16"/>
  <c r="J29" i="16"/>
  <c r="F29" i="16"/>
  <c r="R28" i="16"/>
  <c r="N28" i="16"/>
  <c r="J28" i="16"/>
  <c r="F28" i="16"/>
  <c r="R27" i="16"/>
  <c r="N27" i="16"/>
  <c r="J27" i="16"/>
  <c r="F27" i="16"/>
  <c r="Q26" i="16"/>
  <c r="Q51" i="16" s="1"/>
  <c r="P26" i="16"/>
  <c r="P51" i="16" s="1"/>
  <c r="O26" i="16"/>
  <c r="M26" i="16"/>
  <c r="M51" i="16" s="1"/>
  <c r="L26" i="16"/>
  <c r="L51" i="16" s="1"/>
  <c r="K26" i="16"/>
  <c r="N26" i="16" s="1"/>
  <c r="I26" i="16"/>
  <c r="I51" i="16" s="1"/>
  <c r="H26" i="16"/>
  <c r="H51" i="16" s="1"/>
  <c r="G26" i="16"/>
  <c r="E26" i="16"/>
  <c r="E51" i="16" s="1"/>
  <c r="D26" i="16"/>
  <c r="D51" i="16" s="1"/>
  <c r="C26" i="16"/>
  <c r="F26" i="16" s="1"/>
  <c r="R25" i="16"/>
  <c r="N25" i="16"/>
  <c r="J25" i="16"/>
  <c r="F25" i="16"/>
  <c r="R24" i="16"/>
  <c r="N24" i="16"/>
  <c r="J24" i="16"/>
  <c r="F24" i="16"/>
  <c r="R23" i="16"/>
  <c r="N23" i="16"/>
  <c r="J23" i="16"/>
  <c r="F23" i="16"/>
  <c r="R22" i="16"/>
  <c r="N22" i="16"/>
  <c r="J22" i="16"/>
  <c r="F22" i="16"/>
  <c r="R21" i="16"/>
  <c r="N21" i="16"/>
  <c r="J21" i="16"/>
  <c r="F21" i="16"/>
  <c r="R20" i="16"/>
  <c r="N20" i="16"/>
  <c r="J20" i="16"/>
  <c r="F20" i="16"/>
  <c r="R19" i="16"/>
  <c r="N19" i="16"/>
  <c r="J19" i="16"/>
  <c r="F19" i="16"/>
  <c r="N18" i="16"/>
  <c r="J18" i="16"/>
  <c r="F18" i="16"/>
  <c r="R16" i="16"/>
  <c r="N16" i="16"/>
  <c r="J16" i="16"/>
  <c r="F16" i="16"/>
  <c r="Q15" i="16"/>
  <c r="P15" i="16"/>
  <c r="M15" i="16"/>
  <c r="L15" i="16"/>
  <c r="K15" i="16"/>
  <c r="N15" i="16" s="1"/>
  <c r="I15" i="16"/>
  <c r="H15" i="16"/>
  <c r="G15" i="16"/>
  <c r="E15" i="16"/>
  <c r="D15" i="16"/>
  <c r="C15" i="16"/>
  <c r="F15" i="16" s="1"/>
  <c r="R13" i="16"/>
  <c r="N13" i="16"/>
  <c r="J13" i="16"/>
  <c r="F13" i="16"/>
  <c r="R12" i="16"/>
  <c r="N12" i="16"/>
  <c r="J12" i="16"/>
  <c r="F12" i="16"/>
  <c r="R11" i="16"/>
  <c r="N11" i="16"/>
  <c r="J11" i="16"/>
  <c r="F11" i="16"/>
  <c r="R10" i="16"/>
  <c r="N10" i="16"/>
  <c r="J10" i="16"/>
  <c r="F10" i="16"/>
  <c r="R9" i="16"/>
  <c r="N9" i="16"/>
  <c r="J9" i="16"/>
  <c r="F9" i="16"/>
  <c r="R8" i="16"/>
  <c r="N8" i="16"/>
  <c r="J8" i="16"/>
  <c r="F8" i="16"/>
  <c r="R7" i="16"/>
  <c r="N7" i="16"/>
  <c r="J7" i="16"/>
  <c r="F7" i="16"/>
  <c r="R6" i="16"/>
  <c r="N6" i="16"/>
  <c r="J6" i="16"/>
  <c r="F6" i="16"/>
  <c r="R5" i="16"/>
  <c r="N5" i="16"/>
  <c r="J5" i="16"/>
  <c r="F5" i="16"/>
  <c r="R4" i="16"/>
  <c r="N4" i="16"/>
  <c r="J4" i="16"/>
  <c r="F4" i="16"/>
  <c r="Q3" i="16"/>
  <c r="P3" i="16"/>
  <c r="P50" i="16" s="1"/>
  <c r="P52" i="16" s="1"/>
  <c r="O3" i="16"/>
  <c r="M3" i="16"/>
  <c r="M50" i="16" s="1"/>
  <c r="M52" i="16" s="1"/>
  <c r="L3" i="16"/>
  <c r="L50" i="16" s="1"/>
  <c r="L52" i="16" s="1"/>
  <c r="K3" i="16"/>
  <c r="N3" i="16" s="1"/>
  <c r="I3" i="16"/>
  <c r="I50" i="16" s="1"/>
  <c r="I52" i="16" s="1"/>
  <c r="H3" i="16"/>
  <c r="H50" i="16" s="1"/>
  <c r="H52" i="16" s="1"/>
  <c r="G3" i="16"/>
  <c r="E3" i="16"/>
  <c r="E50" i="16" s="1"/>
  <c r="E52" i="16" s="1"/>
  <c r="D3" i="16"/>
  <c r="D50" i="16" s="1"/>
  <c r="D52" i="16" s="1"/>
  <c r="C3" i="16"/>
  <c r="F3" i="16" s="1"/>
  <c r="J3" i="16" l="1"/>
  <c r="R3" i="16"/>
  <c r="Q50" i="16"/>
  <c r="Q52" i="16" s="1"/>
  <c r="J15" i="16"/>
  <c r="J26" i="16"/>
  <c r="R26" i="16"/>
  <c r="J37" i="16"/>
  <c r="R37" i="16"/>
  <c r="O18" i="16"/>
  <c r="C50" i="16"/>
  <c r="G50" i="16"/>
  <c r="K50" i="16"/>
  <c r="C51" i="16"/>
  <c r="F51" i="16" s="1"/>
  <c r="G51" i="16"/>
  <c r="J51" i="16" s="1"/>
  <c r="K51" i="16"/>
  <c r="N51" i="16" s="1"/>
  <c r="O51" i="16"/>
  <c r="R51" i="16" s="1"/>
  <c r="G30" i="14"/>
  <c r="E30" i="14"/>
  <c r="F30" i="14"/>
  <c r="D35" i="14"/>
  <c r="D39" i="14" s="1"/>
  <c r="D42" i="14" s="1"/>
  <c r="D34" i="14"/>
  <c r="F14" i="14"/>
  <c r="F13" i="14"/>
  <c r="F12" i="14"/>
  <c r="E14" i="14"/>
  <c r="E13" i="14"/>
  <c r="E12" i="14"/>
  <c r="D14" i="14"/>
  <c r="D13" i="14"/>
  <c r="D12" i="14"/>
  <c r="D9" i="14"/>
  <c r="O5" i="2"/>
  <c r="G14" i="14" s="1"/>
  <c r="O4" i="2"/>
  <c r="O3" i="2"/>
  <c r="G12" i="14" s="1"/>
  <c r="S12" i="7"/>
  <c r="S11" i="7"/>
  <c r="R10" i="7"/>
  <c r="Q10" i="7"/>
  <c r="P10" i="7"/>
  <c r="S10" i="7" s="1"/>
  <c r="S9" i="7"/>
  <c r="S8" i="7"/>
  <c r="S7" i="7"/>
  <c r="S6" i="7"/>
  <c r="S5" i="7"/>
  <c r="S4" i="7"/>
  <c r="R3" i="7"/>
  <c r="Q3" i="7"/>
  <c r="P3" i="7"/>
  <c r="O12" i="7"/>
  <c r="O11" i="7"/>
  <c r="N10" i="7"/>
  <c r="M10" i="7"/>
  <c r="L10" i="7"/>
  <c r="O10" i="7" s="1"/>
  <c r="O9" i="7"/>
  <c r="O8" i="7"/>
  <c r="O7" i="7"/>
  <c r="O6" i="7"/>
  <c r="O5" i="7"/>
  <c r="O4" i="7"/>
  <c r="N3" i="7"/>
  <c r="M3" i="7"/>
  <c r="L3" i="7"/>
  <c r="K12" i="7"/>
  <c r="K11" i="7"/>
  <c r="J10" i="7"/>
  <c r="I10" i="7"/>
  <c r="H10" i="7"/>
  <c r="K10" i="7" s="1"/>
  <c r="K9" i="7"/>
  <c r="K8" i="7"/>
  <c r="K7" i="7"/>
  <c r="K6" i="7"/>
  <c r="K5" i="7"/>
  <c r="K4" i="7"/>
  <c r="J3" i="7"/>
  <c r="I3" i="7"/>
  <c r="H3" i="7"/>
  <c r="R18" i="6"/>
  <c r="R17" i="6"/>
  <c r="R16" i="6"/>
  <c r="R15" i="6"/>
  <c r="Q14" i="6"/>
  <c r="P14" i="6"/>
  <c r="O14" i="6"/>
  <c r="R14" i="6" s="1"/>
  <c r="R13" i="6"/>
  <c r="R12" i="6"/>
  <c r="R11" i="6"/>
  <c r="R10" i="6"/>
  <c r="R9" i="6"/>
  <c r="R8" i="6"/>
  <c r="R7" i="6"/>
  <c r="R6" i="6"/>
  <c r="Q5" i="6"/>
  <c r="P5" i="6"/>
  <c r="O5" i="6"/>
  <c r="R4" i="6"/>
  <c r="Q3" i="6"/>
  <c r="P3" i="6"/>
  <c r="O3" i="6"/>
  <c r="N18" i="6"/>
  <c r="N17" i="6"/>
  <c r="N16" i="6"/>
  <c r="N15" i="6"/>
  <c r="M14" i="6"/>
  <c r="L14" i="6"/>
  <c r="K14" i="6"/>
  <c r="N14" i="6" s="1"/>
  <c r="N13" i="6"/>
  <c r="N12" i="6"/>
  <c r="N11" i="6"/>
  <c r="N10" i="6"/>
  <c r="N9" i="6"/>
  <c r="N8" i="6"/>
  <c r="N7" i="6"/>
  <c r="N6" i="6"/>
  <c r="M5" i="6"/>
  <c r="L5" i="6"/>
  <c r="K5" i="6"/>
  <c r="N4" i="6"/>
  <c r="M3" i="6"/>
  <c r="L3" i="6"/>
  <c r="K3" i="6"/>
  <c r="J18" i="6"/>
  <c r="J17" i="6"/>
  <c r="J16" i="6"/>
  <c r="J15" i="6"/>
  <c r="I14" i="6"/>
  <c r="H14" i="6"/>
  <c r="G14" i="6"/>
  <c r="J14" i="6" s="1"/>
  <c r="J13" i="6"/>
  <c r="J12" i="6"/>
  <c r="J11" i="6"/>
  <c r="J10" i="6"/>
  <c r="J9" i="6"/>
  <c r="J8" i="6"/>
  <c r="J7" i="6"/>
  <c r="J6" i="6"/>
  <c r="I5" i="6"/>
  <c r="H5" i="6"/>
  <c r="G5" i="6"/>
  <c r="J4" i="6"/>
  <c r="I3" i="6"/>
  <c r="H3" i="6"/>
  <c r="G3" i="6"/>
  <c r="Q18" i="2"/>
  <c r="Q22" i="2" s="1"/>
  <c r="R15" i="2"/>
  <c r="R13" i="2"/>
  <c r="Q19" i="2"/>
  <c r="Q23" i="2" s="1"/>
  <c r="P19" i="2"/>
  <c r="P23" i="2" s="1"/>
  <c r="R10" i="2"/>
  <c r="P18" i="2"/>
  <c r="R6" i="2"/>
  <c r="R5" i="2"/>
  <c r="R3" i="2"/>
  <c r="M18" i="2"/>
  <c r="M22" i="2" s="1"/>
  <c r="N15" i="2"/>
  <c r="N13" i="2"/>
  <c r="M19" i="2"/>
  <c r="M23" i="2" s="1"/>
  <c r="L19" i="2"/>
  <c r="L23" i="2" s="1"/>
  <c r="N10" i="2"/>
  <c r="L18" i="2"/>
  <c r="N6" i="2"/>
  <c r="N5" i="2"/>
  <c r="N4" i="2"/>
  <c r="N3" i="2"/>
  <c r="I18" i="2"/>
  <c r="I22" i="2" s="1"/>
  <c r="J15" i="2"/>
  <c r="J13" i="2"/>
  <c r="I19" i="2"/>
  <c r="I23" i="2" s="1"/>
  <c r="H19" i="2"/>
  <c r="H23" i="2" s="1"/>
  <c r="J10" i="2"/>
  <c r="H7" i="2"/>
  <c r="H18" i="2" s="1"/>
  <c r="J6" i="2"/>
  <c r="J5" i="2"/>
  <c r="J4" i="2"/>
  <c r="J3" i="2"/>
  <c r="O14" i="1"/>
  <c r="O4" i="1"/>
  <c r="O3" i="1"/>
  <c r="Q25" i="1"/>
  <c r="P25" i="1"/>
  <c r="O25" i="1"/>
  <c r="R25" i="1" s="1"/>
  <c r="Q24" i="1"/>
  <c r="P24" i="1"/>
  <c r="O24" i="1"/>
  <c r="Q23" i="1"/>
  <c r="Q27" i="1" s="1"/>
  <c r="P23" i="1"/>
  <c r="P27" i="1" s="1"/>
  <c r="O23" i="1"/>
  <c r="R23" i="1" s="1"/>
  <c r="Q16" i="1"/>
  <c r="Q17" i="1" s="1"/>
  <c r="Q18" i="1" s="1"/>
  <c r="Q19" i="1" s="1"/>
  <c r="P16" i="1"/>
  <c r="P17" i="1" s="1"/>
  <c r="P18" i="1" s="1"/>
  <c r="P19" i="1" s="1"/>
  <c r="O16" i="1"/>
  <c r="R15" i="1"/>
  <c r="R14" i="1"/>
  <c r="R12" i="1"/>
  <c r="R11" i="1"/>
  <c r="R10" i="1"/>
  <c r="R9" i="1"/>
  <c r="R8" i="1"/>
  <c r="R7" i="1"/>
  <c r="R4" i="1"/>
  <c r="M25" i="1"/>
  <c r="L25" i="1"/>
  <c r="K25" i="1"/>
  <c r="M24" i="1"/>
  <c r="L24" i="1"/>
  <c r="K24" i="1"/>
  <c r="N24" i="1" s="1"/>
  <c r="M23" i="1"/>
  <c r="M27" i="1" s="1"/>
  <c r="L23" i="1"/>
  <c r="L27" i="1" s="1"/>
  <c r="K23" i="1"/>
  <c r="M16" i="1"/>
  <c r="M17" i="1" s="1"/>
  <c r="M18" i="1" s="1"/>
  <c r="M19" i="1" s="1"/>
  <c r="L16" i="1"/>
  <c r="L17" i="1" s="1"/>
  <c r="L18" i="1" s="1"/>
  <c r="L19" i="1" s="1"/>
  <c r="K16" i="1"/>
  <c r="N16" i="1" s="1"/>
  <c r="N15" i="1"/>
  <c r="N14" i="1"/>
  <c r="N12" i="1"/>
  <c r="N11" i="1"/>
  <c r="N10" i="1"/>
  <c r="N9" i="1"/>
  <c r="N8" i="1"/>
  <c r="N7" i="1"/>
  <c r="K5" i="1"/>
  <c r="N4" i="1"/>
  <c r="N3" i="1"/>
  <c r="I25" i="1"/>
  <c r="H25" i="1"/>
  <c r="G25" i="1"/>
  <c r="J25" i="1" s="1"/>
  <c r="I24" i="1"/>
  <c r="H24" i="1"/>
  <c r="G24" i="1"/>
  <c r="I23" i="1"/>
  <c r="I27" i="1" s="1"/>
  <c r="H23" i="1"/>
  <c r="H27" i="1" s="1"/>
  <c r="G23" i="1"/>
  <c r="J23" i="1" s="1"/>
  <c r="I16" i="1"/>
  <c r="I17" i="1" s="1"/>
  <c r="I18" i="1" s="1"/>
  <c r="I19" i="1" s="1"/>
  <c r="H16" i="1"/>
  <c r="H17" i="1" s="1"/>
  <c r="H18" i="1" s="1"/>
  <c r="H19" i="1" s="1"/>
  <c r="G16" i="1"/>
  <c r="J15" i="1"/>
  <c r="J14" i="1"/>
  <c r="J12" i="1"/>
  <c r="J11" i="1"/>
  <c r="J10" i="1"/>
  <c r="J9" i="1"/>
  <c r="J8" i="1"/>
  <c r="J7" i="1"/>
  <c r="I5" i="1"/>
  <c r="I6" i="1" s="1"/>
  <c r="H5" i="1"/>
  <c r="H6" i="1" s="1"/>
  <c r="G5" i="1"/>
  <c r="J5" i="1" s="1"/>
  <c r="J4" i="1"/>
  <c r="J3" i="1"/>
  <c r="F3" i="1"/>
  <c r="F4" i="1"/>
  <c r="C5" i="1"/>
  <c r="F7" i="1"/>
  <c r="F8" i="1"/>
  <c r="F9" i="1"/>
  <c r="F10" i="1"/>
  <c r="F11" i="1"/>
  <c r="F12" i="1"/>
  <c r="F14" i="1"/>
  <c r="F15" i="1"/>
  <c r="C16" i="1"/>
  <c r="D16" i="1"/>
  <c r="E16" i="1"/>
  <c r="F16" i="1"/>
  <c r="C17" i="1"/>
  <c r="D17" i="1"/>
  <c r="D18" i="1" s="1"/>
  <c r="E17" i="1"/>
  <c r="F17" i="1"/>
  <c r="C18" i="1"/>
  <c r="E18" i="1"/>
  <c r="C19" i="1"/>
  <c r="E19" i="1"/>
  <c r="C23" i="1"/>
  <c r="D23" i="1"/>
  <c r="E23" i="1"/>
  <c r="C24" i="1"/>
  <c r="D24" i="1"/>
  <c r="E24" i="1"/>
  <c r="C25" i="1"/>
  <c r="D25" i="1"/>
  <c r="D27" i="1" s="1"/>
  <c r="E25" i="1"/>
  <c r="P3" i="11"/>
  <c r="Q3" i="11" s="1"/>
  <c r="C4" i="11"/>
  <c r="P4" i="11"/>
  <c r="C5" i="11"/>
  <c r="P5" i="11"/>
  <c r="Q5" i="11"/>
  <c r="C6" i="11"/>
  <c r="P6" i="11"/>
  <c r="Q6" i="11" s="1"/>
  <c r="C7" i="11"/>
  <c r="P7" i="11"/>
  <c r="Q7" i="11" s="1"/>
  <c r="C8" i="11"/>
  <c r="P8" i="11"/>
  <c r="C9" i="11"/>
  <c r="P9" i="11"/>
  <c r="Q9" i="11"/>
  <c r="P10" i="11"/>
  <c r="P11" i="11"/>
  <c r="Q11" i="11" s="1"/>
  <c r="D12" i="11"/>
  <c r="E12" i="11"/>
  <c r="F12" i="11"/>
  <c r="G12" i="11"/>
  <c r="H12" i="11"/>
  <c r="I12" i="11"/>
  <c r="J12" i="11"/>
  <c r="K12" i="11"/>
  <c r="L12" i="11"/>
  <c r="M12" i="11"/>
  <c r="N12" i="11"/>
  <c r="O12" i="11"/>
  <c r="P17" i="11"/>
  <c r="Q17" i="11"/>
  <c r="P18" i="11"/>
  <c r="Q18" i="11"/>
  <c r="P19" i="11"/>
  <c r="Q19" i="11" s="1"/>
  <c r="C20" i="11"/>
  <c r="P20" i="11"/>
  <c r="Q20" i="11" s="1"/>
  <c r="C21" i="11"/>
  <c r="P21" i="11"/>
  <c r="Q21" i="11" s="1"/>
  <c r="C22" i="11"/>
  <c r="P22" i="11"/>
  <c r="C23" i="11"/>
  <c r="P23" i="11"/>
  <c r="Q23" i="11"/>
  <c r="C24" i="11"/>
  <c r="P24" i="11"/>
  <c r="Q24" i="11" s="1"/>
  <c r="P25" i="11"/>
  <c r="C26" i="11"/>
  <c r="P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C9" i="13"/>
  <c r="C11" i="13" s="1"/>
  <c r="D9" i="13"/>
  <c r="D11" i="13" s="1"/>
  <c r="E9" i="13"/>
  <c r="E11" i="13" s="1"/>
  <c r="E20" i="13" s="1"/>
  <c r="C16" i="13"/>
  <c r="D16" i="13"/>
  <c r="D18" i="13" s="1"/>
  <c r="E16" i="13"/>
  <c r="C18" i="13"/>
  <c r="E18" i="13"/>
  <c r="D20" i="13"/>
  <c r="C32" i="13"/>
  <c r="C34" i="13" s="1"/>
  <c r="D32" i="13"/>
  <c r="E32" i="13"/>
  <c r="E34" i="13" s="1"/>
  <c r="D34" i="13"/>
  <c r="C41" i="13"/>
  <c r="D41" i="13"/>
  <c r="E41" i="13"/>
  <c r="C42" i="13"/>
  <c r="C43" i="13" s="1"/>
  <c r="E43" i="13"/>
  <c r="F3" i="2"/>
  <c r="F4" i="2"/>
  <c r="F5" i="2"/>
  <c r="F6" i="2"/>
  <c r="C7" i="2"/>
  <c r="F7" i="2" s="1"/>
  <c r="F8" i="2"/>
  <c r="F10" i="2"/>
  <c r="F12" i="2"/>
  <c r="F13" i="2"/>
  <c r="F15" i="2"/>
  <c r="E18" i="2"/>
  <c r="C19" i="2"/>
  <c r="D19" i="2"/>
  <c r="D23" i="2" s="1"/>
  <c r="C22" i="2"/>
  <c r="E22" i="2"/>
  <c r="C23" i="2"/>
  <c r="C3" i="6"/>
  <c r="D3" i="6"/>
  <c r="E3" i="6"/>
  <c r="F4" i="6"/>
  <c r="C5" i="6"/>
  <c r="D5" i="6"/>
  <c r="E5" i="6"/>
  <c r="F6" i="6"/>
  <c r="F7" i="6"/>
  <c r="F8" i="6"/>
  <c r="F9" i="6"/>
  <c r="F10" i="6"/>
  <c r="F11" i="6"/>
  <c r="F12" i="6"/>
  <c r="F13" i="6"/>
  <c r="C14" i="6"/>
  <c r="D14" i="6"/>
  <c r="E14" i="6"/>
  <c r="F15" i="6"/>
  <c r="F16" i="6"/>
  <c r="F17" i="6"/>
  <c r="F18" i="6"/>
  <c r="D19" i="6"/>
  <c r="D3" i="7"/>
  <c r="E3" i="7"/>
  <c r="F3" i="7"/>
  <c r="C4" i="7"/>
  <c r="G4" i="7"/>
  <c r="C5" i="7"/>
  <c r="G5" i="7"/>
  <c r="C6" i="7"/>
  <c r="G6" i="7"/>
  <c r="G7" i="7"/>
  <c r="G8" i="7"/>
  <c r="G9" i="7"/>
  <c r="D10" i="7"/>
  <c r="E10" i="7"/>
  <c r="F10" i="7"/>
  <c r="G11" i="7"/>
  <c r="G12" i="7"/>
  <c r="E13" i="7"/>
  <c r="C14" i="7"/>
  <c r="E14" i="7"/>
  <c r="B9" i="15"/>
  <c r="C9" i="15"/>
  <c r="D9" i="15"/>
  <c r="E9" i="15"/>
  <c r="B16" i="15"/>
  <c r="K3" i="8"/>
  <c r="K5" i="8"/>
  <c r="K6" i="8"/>
  <c r="C10" i="8"/>
  <c r="D10" i="8"/>
  <c r="E10" i="8"/>
  <c r="F10" i="8"/>
  <c r="G10" i="8"/>
  <c r="H10" i="8"/>
  <c r="I10" i="8"/>
  <c r="J10" i="8"/>
  <c r="C14" i="8"/>
  <c r="D14" i="8"/>
  <c r="D30" i="8" s="1"/>
  <c r="E14" i="8"/>
  <c r="F14" i="8"/>
  <c r="F30" i="8" s="1"/>
  <c r="G14" i="8"/>
  <c r="H14" i="8"/>
  <c r="H30" i="8" s="1"/>
  <c r="I14" i="8"/>
  <c r="J14" i="8"/>
  <c r="J30" i="8" s="1"/>
  <c r="K15" i="8"/>
  <c r="K17" i="8"/>
  <c r="K14" i="8" s="1"/>
  <c r="K21" i="8"/>
  <c r="C22" i="8"/>
  <c r="D22" i="8"/>
  <c r="E22" i="8"/>
  <c r="F22" i="8"/>
  <c r="G22" i="8"/>
  <c r="H22" i="8"/>
  <c r="I22" i="8"/>
  <c r="J22" i="8"/>
  <c r="K22" i="8"/>
  <c r="K23" i="8"/>
  <c r="C30" i="8"/>
  <c r="E30" i="8"/>
  <c r="G30" i="8"/>
  <c r="I30" i="8"/>
  <c r="C11" i="14"/>
  <c r="C26" i="14"/>
  <c r="C28" i="14"/>
  <c r="D30" i="14"/>
  <c r="D33" i="14"/>
  <c r="F33" i="14"/>
  <c r="C44" i="14"/>
  <c r="C45" i="14"/>
  <c r="D20" i="12"/>
  <c r="D29" i="12" s="1"/>
  <c r="D17" i="14" l="1"/>
  <c r="D19" i="14" s="1"/>
  <c r="D22" i="14" s="1"/>
  <c r="D45" i="14" s="1"/>
  <c r="C14" i="2"/>
  <c r="C16" i="2" s="1"/>
  <c r="N50" i="16"/>
  <c r="N52" i="16" s="1"/>
  <c r="K52" i="16"/>
  <c r="F50" i="16"/>
  <c r="F52" i="16" s="1"/>
  <c r="C52" i="16"/>
  <c r="J50" i="16"/>
  <c r="J52" i="16" s="1"/>
  <c r="G52" i="16"/>
  <c r="R18" i="16"/>
  <c r="O15" i="16"/>
  <c r="K30" i="8"/>
  <c r="D43" i="13"/>
  <c r="C25" i="11"/>
  <c r="C27" i="11" s="1"/>
  <c r="R4" i="2"/>
  <c r="G13" i="14"/>
  <c r="Q26" i="11"/>
  <c r="Q22" i="11"/>
  <c r="Q8" i="11"/>
  <c r="Q4" i="11"/>
  <c r="J16" i="1"/>
  <c r="J24" i="1"/>
  <c r="N5" i="1"/>
  <c r="N23" i="1"/>
  <c r="N25" i="1"/>
  <c r="R16" i="1"/>
  <c r="R24" i="1"/>
  <c r="O5" i="1"/>
  <c r="R5" i="1" s="1"/>
  <c r="J5" i="6"/>
  <c r="N5" i="6"/>
  <c r="R5" i="6"/>
  <c r="K3" i="7"/>
  <c r="O3" i="7"/>
  <c r="S3" i="7"/>
  <c r="P13" i="7"/>
  <c r="R13" i="7"/>
  <c r="R14" i="7" s="1"/>
  <c r="P14" i="7"/>
  <c r="Q13" i="7"/>
  <c r="Q14" i="7" s="1"/>
  <c r="L13" i="7"/>
  <c r="N13" i="7"/>
  <c r="N14" i="7" s="1"/>
  <c r="L14" i="7"/>
  <c r="K12" i="2" s="1"/>
  <c r="M13" i="7"/>
  <c r="M14" i="7" s="1"/>
  <c r="H13" i="7"/>
  <c r="J13" i="7"/>
  <c r="J14" i="7" s="1"/>
  <c r="H14" i="7"/>
  <c r="G12" i="2" s="1"/>
  <c r="I13" i="7"/>
  <c r="I14" i="7" s="1"/>
  <c r="C3" i="7"/>
  <c r="R3" i="6"/>
  <c r="O19" i="6"/>
  <c r="Q19" i="6"/>
  <c r="Q20" i="6" s="1"/>
  <c r="O20" i="6"/>
  <c r="P19" i="6"/>
  <c r="P20" i="6" s="1"/>
  <c r="N3" i="6"/>
  <c r="K19" i="6"/>
  <c r="M19" i="6"/>
  <c r="M20" i="6" s="1"/>
  <c r="K20" i="6"/>
  <c r="K11" i="2" s="1"/>
  <c r="L19" i="6"/>
  <c r="L20" i="6" s="1"/>
  <c r="J3" i="6"/>
  <c r="G19" i="6"/>
  <c r="I19" i="6"/>
  <c r="I20" i="6" s="1"/>
  <c r="G20" i="6"/>
  <c r="G11" i="2" s="1"/>
  <c r="H19" i="6"/>
  <c r="H20" i="6" s="1"/>
  <c r="F14" i="6"/>
  <c r="P22" i="2"/>
  <c r="P24" i="2" s="1"/>
  <c r="Q24" i="2"/>
  <c r="Q14" i="2"/>
  <c r="Q16" i="2" s="1"/>
  <c r="P14" i="2"/>
  <c r="P16" i="2" s="1"/>
  <c r="L22" i="2"/>
  <c r="L24" i="2" s="1"/>
  <c r="M24" i="2"/>
  <c r="M14" i="2"/>
  <c r="M16" i="2" s="1"/>
  <c r="N11" i="2"/>
  <c r="L14" i="2"/>
  <c r="L16" i="2" s="1"/>
  <c r="H22" i="2"/>
  <c r="H24" i="2" s="1"/>
  <c r="I24" i="2"/>
  <c r="I14" i="2"/>
  <c r="I16" i="2" s="1"/>
  <c r="J11" i="2"/>
  <c r="H14" i="2"/>
  <c r="H16" i="2" s="1"/>
  <c r="R3" i="1"/>
  <c r="P22" i="1"/>
  <c r="P26" i="1" s="1"/>
  <c r="P28" i="1" s="1"/>
  <c r="P20" i="1"/>
  <c r="Q22" i="1"/>
  <c r="Q26" i="1" s="1"/>
  <c r="Q28" i="1" s="1"/>
  <c r="Q20" i="1"/>
  <c r="O17" i="1"/>
  <c r="O27" i="1"/>
  <c r="R27" i="1" s="1"/>
  <c r="L22" i="1"/>
  <c r="L26" i="1" s="1"/>
  <c r="L28" i="1" s="1"/>
  <c r="L20" i="1"/>
  <c r="M22" i="1"/>
  <c r="M26" i="1" s="1"/>
  <c r="M28" i="1" s="1"/>
  <c r="M20" i="1"/>
  <c r="K6" i="1"/>
  <c r="F3" i="14" s="1"/>
  <c r="F8" i="14" s="1"/>
  <c r="K17" i="1"/>
  <c r="K27" i="1"/>
  <c r="N27" i="1" s="1"/>
  <c r="H22" i="1"/>
  <c r="H26" i="1" s="1"/>
  <c r="H28" i="1" s="1"/>
  <c r="H13" i="1"/>
  <c r="H20" i="1" s="1"/>
  <c r="I22" i="1"/>
  <c r="I26" i="1" s="1"/>
  <c r="I28" i="1" s="1"/>
  <c r="I13" i="1"/>
  <c r="I20" i="1" s="1"/>
  <c r="G6" i="1"/>
  <c r="E3" i="14" s="1"/>
  <c r="E8" i="14" s="1"/>
  <c r="G17" i="1"/>
  <c r="G27" i="1"/>
  <c r="J27" i="1" s="1"/>
  <c r="F23" i="1"/>
  <c r="E27" i="1"/>
  <c r="D22" i="1"/>
  <c r="D26" i="1" s="1"/>
  <c r="D28" i="1" s="1"/>
  <c r="E22" i="1"/>
  <c r="E26" i="1" s="1"/>
  <c r="E28" i="1" s="1"/>
  <c r="E20" i="1"/>
  <c r="F18" i="1"/>
  <c r="D19" i="1"/>
  <c r="K10" i="8"/>
  <c r="F13" i="7"/>
  <c r="F14" i="7" s="1"/>
  <c r="G3" i="7"/>
  <c r="D13" i="7"/>
  <c r="F5" i="6"/>
  <c r="C24" i="2"/>
  <c r="F11" i="2"/>
  <c r="E14" i="2"/>
  <c r="E16" i="2" s="1"/>
  <c r="E19" i="2"/>
  <c r="E23" i="2" s="1"/>
  <c r="C10" i="11"/>
  <c r="C12" i="11" s="1"/>
  <c r="F25" i="1"/>
  <c r="C27" i="1"/>
  <c r="F5" i="1"/>
  <c r="G10" i="7"/>
  <c r="D20" i="6"/>
  <c r="E19" i="6"/>
  <c r="E20" i="6" s="1"/>
  <c r="F3" i="6"/>
  <c r="C19" i="6"/>
  <c r="F23" i="2"/>
  <c r="E24" i="2"/>
  <c r="F19" i="2"/>
  <c r="D18" i="2"/>
  <c r="D14" i="2"/>
  <c r="C20" i="13"/>
  <c r="F24" i="1"/>
  <c r="C6" i="1"/>
  <c r="D3" i="14" s="1"/>
  <c r="D8" i="14" s="1"/>
  <c r="D11" i="14" s="1"/>
  <c r="D44" i="14" s="1"/>
  <c r="R15" i="16" l="1"/>
  <c r="O50" i="16"/>
  <c r="R9" i="2"/>
  <c r="Q10" i="11"/>
  <c r="O6" i="1"/>
  <c r="G3" i="14" s="1"/>
  <c r="G8" i="14" s="1"/>
  <c r="E35" i="14"/>
  <c r="O12" i="2"/>
  <c r="J12" i="2"/>
  <c r="F35" i="14"/>
  <c r="N12" i="2"/>
  <c r="N8" i="2"/>
  <c r="K7" i="2"/>
  <c r="F17" i="14" s="1"/>
  <c r="G19" i="2"/>
  <c r="O11" i="2"/>
  <c r="E34" i="14"/>
  <c r="E39" i="14" s="1"/>
  <c r="E42" i="14" s="1"/>
  <c r="J19" i="6"/>
  <c r="K19" i="2"/>
  <c r="F34" i="14"/>
  <c r="F39" i="14" s="1"/>
  <c r="F42" i="14" s="1"/>
  <c r="N19" i="6"/>
  <c r="R19" i="6"/>
  <c r="R8" i="2"/>
  <c r="J8" i="2"/>
  <c r="G7" i="2"/>
  <c r="Q25" i="11"/>
  <c r="S14" i="7"/>
  <c r="S13" i="7"/>
  <c r="O14" i="7"/>
  <c r="O13" i="7"/>
  <c r="K14" i="7"/>
  <c r="K13" i="7"/>
  <c r="G13" i="7"/>
  <c r="R20" i="6"/>
  <c r="N20" i="6"/>
  <c r="J20" i="6"/>
  <c r="R17" i="1"/>
  <c r="O18" i="1"/>
  <c r="R6" i="1"/>
  <c r="O22" i="1"/>
  <c r="O13" i="1"/>
  <c r="N17" i="1"/>
  <c r="K18" i="1"/>
  <c r="N6" i="1"/>
  <c r="K22" i="1"/>
  <c r="K13" i="1"/>
  <c r="J17" i="1"/>
  <c r="G18" i="1"/>
  <c r="J6" i="1"/>
  <c r="G22" i="1"/>
  <c r="G13" i="1"/>
  <c r="F27" i="1"/>
  <c r="F6" i="1"/>
  <c r="C22" i="1"/>
  <c r="C13" i="1"/>
  <c r="D22" i="2"/>
  <c r="F18" i="2"/>
  <c r="F19" i="6"/>
  <c r="C20" i="6"/>
  <c r="F20" i="6" s="1"/>
  <c r="D16" i="2"/>
  <c r="F16" i="2" s="1"/>
  <c r="F14" i="2"/>
  <c r="D14" i="7"/>
  <c r="G14" i="7" s="1"/>
  <c r="F19" i="1"/>
  <c r="D20" i="1"/>
  <c r="R50" i="16" l="1"/>
  <c r="R52" i="16" s="1"/>
  <c r="O52" i="16"/>
  <c r="G34" i="14"/>
  <c r="R11" i="2"/>
  <c r="G35" i="14"/>
  <c r="R12" i="2"/>
  <c r="J7" i="2"/>
  <c r="G18" i="2"/>
  <c r="E17" i="14"/>
  <c r="E19" i="14" s="1"/>
  <c r="E22" i="14" s="1"/>
  <c r="E45" i="14" s="1"/>
  <c r="G14" i="2"/>
  <c r="N19" i="2"/>
  <c r="K23" i="2"/>
  <c r="N23" i="2" s="1"/>
  <c r="O19" i="2"/>
  <c r="J19" i="2"/>
  <c r="G23" i="2"/>
  <c r="J23" i="2" s="1"/>
  <c r="N7" i="2"/>
  <c r="F19" i="14"/>
  <c r="F22" i="14" s="1"/>
  <c r="F45" i="14" s="1"/>
  <c r="K18" i="2"/>
  <c r="K14" i="2"/>
  <c r="R22" i="1"/>
  <c r="O26" i="1"/>
  <c r="R18" i="1"/>
  <c r="O19" i="1"/>
  <c r="R13" i="1"/>
  <c r="O20" i="1"/>
  <c r="R20" i="1" s="1"/>
  <c r="N22" i="1"/>
  <c r="K26" i="1"/>
  <c r="N18" i="1"/>
  <c r="K19" i="1"/>
  <c r="N13" i="1"/>
  <c r="K20" i="1"/>
  <c r="N20" i="1" s="1"/>
  <c r="J22" i="1"/>
  <c r="G26" i="1"/>
  <c r="J18" i="1"/>
  <c r="G19" i="1"/>
  <c r="J13" i="1"/>
  <c r="G20" i="1"/>
  <c r="J20" i="1" s="1"/>
  <c r="D24" i="2"/>
  <c r="F24" i="2" s="1"/>
  <c r="F22" i="2"/>
  <c r="C26" i="1"/>
  <c r="F22" i="1"/>
  <c r="F13" i="1"/>
  <c r="C20" i="1"/>
  <c r="F20" i="1" s="1"/>
  <c r="K16" i="2" l="1"/>
  <c r="N16" i="2" s="1"/>
  <c r="N14" i="2"/>
  <c r="R19" i="2"/>
  <c r="O23" i="2"/>
  <c r="R23" i="2" s="1"/>
  <c r="G16" i="2"/>
  <c r="J16" i="2" s="1"/>
  <c r="J14" i="2"/>
  <c r="G39" i="14"/>
  <c r="G42" i="14" s="1"/>
  <c r="J19" i="1"/>
  <c r="E9" i="14"/>
  <c r="E11" i="14" s="1"/>
  <c r="E44" i="14" s="1"/>
  <c r="N19" i="1"/>
  <c r="F9" i="14"/>
  <c r="F11" i="14" s="1"/>
  <c r="F44" i="14" s="1"/>
  <c r="R19" i="1"/>
  <c r="G9" i="14"/>
  <c r="G11" i="14" s="1"/>
  <c r="G44" i="14" s="1"/>
  <c r="K22" i="2"/>
  <c r="N18" i="2"/>
  <c r="G17" i="14"/>
  <c r="G19" i="14" s="1"/>
  <c r="G22" i="14" s="1"/>
  <c r="O14" i="2"/>
  <c r="R7" i="2"/>
  <c r="O18" i="2"/>
  <c r="G22" i="2"/>
  <c r="J18" i="2"/>
  <c r="R26" i="1"/>
  <c r="O28" i="1"/>
  <c r="R28" i="1" s="1"/>
  <c r="N26" i="1"/>
  <c r="K28" i="1"/>
  <c r="N28" i="1" s="1"/>
  <c r="J26" i="1"/>
  <c r="G28" i="1"/>
  <c r="J28" i="1" s="1"/>
  <c r="F26" i="1"/>
  <c r="C28" i="1"/>
  <c r="F28" i="1" s="1"/>
  <c r="O16" i="2" l="1"/>
  <c r="R16" i="2" s="1"/>
  <c r="R14" i="2"/>
  <c r="J22" i="2"/>
  <c r="G24" i="2"/>
  <c r="J24" i="2" s="1"/>
  <c r="N22" i="2"/>
  <c r="K24" i="2"/>
  <c r="N24" i="2" s="1"/>
  <c r="O22" i="2"/>
  <c r="R18" i="2"/>
  <c r="G45" i="14"/>
  <c r="R22" i="2" l="1"/>
  <c r="O24" i="2"/>
  <c r="R24" i="2" s="1"/>
</calcChain>
</file>

<file path=xl/sharedStrings.xml><?xml version="1.0" encoding="utf-8"?>
<sst xmlns="http://schemas.openxmlformats.org/spreadsheetml/2006/main" count="630" uniqueCount="330">
  <si>
    <t>Rovat</t>
  </si>
  <si>
    <t>ÖNKORMÁNYZAT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</si>
  <si>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</si>
  <si>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</si>
  <si>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</si>
  <si>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</si>
  <si>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</si>
  <si>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</si>
  <si>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</si>
  <si>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</si>
  <si>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</si>
  <si>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</si>
  <si>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</si>
  <si>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</si>
  <si>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</si>
  <si>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</si>
  <si>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</si>
  <si>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</si>
  <si>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</si>
  <si>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</si>
  <si>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</si>
  <si>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</si>
  <si>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</si>
  <si>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</si>
  <si>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</si>
  <si>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</si>
  <si>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</si>
  <si>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</si>
  <si>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</si>
  <si>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</si>
  <si>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</si>
  <si>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</si>
  <si>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</si>
  <si>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</si>
  <si>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</si>
  <si>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</si>
  <si>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</si>
  <si>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</si>
  <si>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</si>
  <si>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</si>
  <si>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</si>
  <si>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</si>
  <si>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</si>
  <si>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</si>
  <si>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</si>
  <si>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</si>
  <si>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</si>
  <si>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</si>
  <si>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</si>
  <si>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K506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</si>
  <si>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</si>
  <si>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</si>
  <si>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</si>
  <si>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</si>
  <si>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</si>
  <si>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</si>
  <si>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</si>
  <si>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</si>
  <si>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ÁH-n kívülre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</si>
  <si>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</si>
  <si>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</si>
  <si>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</si>
  <si>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</si>
  <si>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</si>
  <si>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</si>
  <si>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</si>
  <si>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</si>
  <si>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</si>
  <si>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</si>
  <si>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</si>
  <si>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</si>
  <si>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</si>
  <si>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</si>
  <si>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</si>
  <si>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Egyéb működési célú támogatások ÁH-n belülre</t>
  </si>
  <si>
    <t>1. Központi költségvetési szervnek</t>
  </si>
  <si>
    <t>2. Központi kezelésű előirányzat</t>
  </si>
  <si>
    <t>3. fejezeti kezelésű előirányzatok EU-s programok és azok hazai társfinanszírozása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</si>
  <si>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</si>
  <si>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</si>
  <si>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</si>
  <si>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</si>
  <si>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</si>
  <si>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</si>
  <si>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</si>
  <si>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Egyéb működési célú támogatások ÁH-n kívülre</t>
  </si>
  <si>
    <t>2. Egyéb civil szervezetek</t>
  </si>
  <si>
    <t>4. Pénzügyi vállalkozások</t>
  </si>
  <si>
    <t>9. Kormányoknak és nemzetközi szervezeteknek</t>
  </si>
  <si>
    <t>10. Egyéb külföldinek</t>
  </si>
  <si>
    <t>Egyéb felhalmozási célú támogatások ÁH-n belülre</t>
  </si>
  <si>
    <t>1. Egyházi jogi személyek</t>
  </si>
  <si>
    <t xml:space="preserve">3. Háztartások </t>
  </si>
  <si>
    <t>5. Állami többségi tulajdonú nem pénzügyi vállalkozások</t>
  </si>
  <si>
    <t>6. Önkormányzati többségi tulajdonú nem pénzügyi vállalkozások</t>
  </si>
  <si>
    <t>7. Egyéb vállalkozások</t>
  </si>
  <si>
    <t>8. Európai Unió</t>
  </si>
  <si>
    <t>9. kormányok és nemzetközi szervezetek</t>
  </si>
  <si>
    <t>10. Egyéb külföldiek</t>
  </si>
  <si>
    <t>Átadott pénzeszközök összesen</t>
  </si>
  <si>
    <t>Működési célú támogatások összesen:</t>
  </si>
  <si>
    <t>Felhalmozási célú támogatások összesen: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</si>
  <si>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</si>
  <si>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</si>
  <si>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</si>
  <si>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</si>
  <si>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</si>
  <si>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</si>
  <si>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</si>
  <si>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</si>
  <si>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</si>
  <si>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</si>
  <si>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</si>
  <si>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</si>
  <si>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</si>
  <si>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</si>
  <si>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</si>
  <si>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</si>
  <si>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</si>
  <si>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</si>
  <si>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</si>
  <si>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</si>
  <si>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</si>
  <si>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</si>
  <si>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</si>
  <si>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</si>
  <si>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</si>
  <si>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</si>
  <si>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</si>
  <si>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</si>
  <si>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</si>
  <si>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</si>
  <si>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</si>
  <si>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</si>
  <si>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</si>
  <si>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</si>
  <si>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</si>
  <si>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</si>
  <si>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</si>
  <si>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</si>
  <si>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</si>
  <si>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</si>
  <si>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</si>
  <si>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</si>
  <si>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</si>
  <si>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</si>
  <si>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</si>
  <si>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</si>
  <si>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</si>
  <si>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</si>
  <si>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</si>
  <si>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</si>
  <si>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</si>
  <si>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</si>
  <si>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</si>
  <si>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</si>
  <si>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</si>
  <si>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</si>
  <si>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</si>
  <si>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</si>
  <si>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</si>
  <si>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</si>
  <si>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</si>
  <si>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2015.</t>
  </si>
  <si>
    <t>2016.</t>
  </si>
  <si>
    <t>2017.</t>
  </si>
  <si>
    <t>2018.</t>
  </si>
  <si>
    <t>2019.</t>
  </si>
  <si>
    <t>2020.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</si>
  <si>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</si>
  <si>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</si>
  <si>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</si>
  <si>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</si>
  <si>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</si>
  <si>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</si>
  <si>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</si>
  <si>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</si>
  <si>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</si>
  <si>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</si>
  <si>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</si>
  <si>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</si>
  <si>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</si>
  <si>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</si>
  <si>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</si>
  <si>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</si>
  <si>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</si>
  <si>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</si>
  <si>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</si>
  <si>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</si>
  <si>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</si>
  <si>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Fejlesztési cél</t>
  </si>
  <si>
    <t>Fejlesztés várható kiadása</t>
  </si>
  <si>
    <t>1.</t>
  </si>
  <si>
    <t>Hitel</t>
  </si>
  <si>
    <t>BEVÉTELEK</t>
  </si>
  <si>
    <t>előirányzat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</si>
  <si>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</si>
  <si>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</si>
  <si>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</si>
  <si>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</si>
  <si>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</si>
  <si>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</si>
  <si>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</si>
  <si>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</si>
  <si>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</si>
  <si>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</si>
  <si>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</si>
  <si>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</si>
  <si>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FELHALMOZÁSI CÉLÚ TÁMOGATÁSOK ÁH-N BELÜLRŐL</t>
  </si>
  <si>
    <t xml:space="preserve">KÖZHATALMI BEVÉTELEK </t>
  </si>
  <si>
    <t>MŰKÖDÉSI BEVÉTELEK</t>
  </si>
  <si>
    <t xml:space="preserve">FELHALMOZÁSI BEVÉTELEK </t>
  </si>
  <si>
    <t>BEVÉTELEK ÖSSZESEN</t>
  </si>
  <si>
    <t>KIADÁSOK</t>
  </si>
  <si>
    <t>INTÉZMÉNY KIADÁSAI ÖSSZESEN:</t>
  </si>
  <si>
    <t>VÁLLALT KÖTELEZETTSÉG</t>
  </si>
  <si>
    <t>2015.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</si>
  <si>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</si>
  <si>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</si>
  <si>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</si>
  <si>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</si>
  <si>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</si>
  <si>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</si>
  <si>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</si>
  <si>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</si>
  <si>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</si>
  <si>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</si>
  <si>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</si>
  <si>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</si>
  <si>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</si>
  <si>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</si>
  <si>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</si>
  <si>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</si>
  <si>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</si>
  <si>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</si>
  <si>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</si>
  <si>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</si>
  <si>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</si>
  <si>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</si>
  <si>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</si>
  <si>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</si>
  <si>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</si>
  <si>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</si>
  <si>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ÖNKORMÁNYZAT BEVÉTELI ÖSSZESÍTŐ</t>
  </si>
  <si>
    <t>Bevételi jogcímek</t>
  </si>
  <si>
    <t>ÖNKORMÁNYZAT KIADÁS ÖSSZESÍTŐ</t>
  </si>
  <si>
    <t>Kiadási jogcímek</t>
  </si>
  <si>
    <t>Működési célú bevételek és kiadások</t>
  </si>
  <si>
    <t>Működési bevételek</t>
  </si>
  <si>
    <t>Működési célú támogatás ÁH-n belülről</t>
  </si>
  <si>
    <t>Működési célú átvett pénzeszköz ÁH-n kívülről</t>
  </si>
  <si>
    <t>Személyi juttatás</t>
  </si>
  <si>
    <t>Munkaadókat terhelő járulékok és szociális hozzájárulási adó</t>
  </si>
  <si>
    <t>Ellátottak pénzbeli juttatásai</t>
  </si>
  <si>
    <t>Felhalmozási célú bevételek és kiadások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</si>
  <si>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</si>
  <si>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</si>
  <si>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</si>
  <si>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</si>
  <si>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</si>
  <si>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</si>
  <si>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</si>
  <si>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</si>
  <si>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</si>
  <si>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</si>
  <si>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</si>
  <si>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</si>
  <si>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2. Egyéb működési célú támogatások bevételei Áh-n belülről helyi önkormányzattól és ktv-i szeveitől</t>
  </si>
  <si>
    <t>KÖZHATALMI BEVÉTELEK (B34+B35+B36)</t>
  </si>
  <si>
    <t xml:space="preserve">Tartalékok </t>
  </si>
  <si>
    <t>Egyéb működési célú támogatások ÁH-n kívülre (3. tábla)</t>
  </si>
  <si>
    <t>Önkormányzaton kívüli EU-s projekthez történő hozzájárulás 2015. évi terve</t>
  </si>
  <si>
    <t>Tárgyév                    2015.</t>
  </si>
  <si>
    <t>2021.</t>
  </si>
  <si>
    <t xml:space="preserve">2022. és ezt követő években </t>
  </si>
  <si>
    <t>Az Önkormányzat 2015. évi adósságot keletkeztető fejlesztési céljai</t>
  </si>
  <si>
    <t>2016. évi kötelezettség</t>
  </si>
  <si>
    <t>2015. évi terv adatok</t>
  </si>
  <si>
    <t>2014. várható adatok</t>
  </si>
  <si>
    <t>2013. évi tény adatok</t>
  </si>
  <si>
    <t>K89</t>
  </si>
  <si>
    <t>1. Egyéb működési célú támogatások bevételei Áh-n belülről központi kezelésű előir-tól</t>
  </si>
  <si>
    <t>B5</t>
  </si>
  <si>
    <t>B7</t>
  </si>
  <si>
    <t xml:space="preserve">MŰKÖDÉSI BEVÉTELEK </t>
  </si>
  <si>
    <t>MŰKÖDÉSI KÖLTSÉGVETÉSI BEVÉTELEK ÖSSZESEN:</t>
  </si>
  <si>
    <t>MŰKÖDÉSI CÉLÚ FINANSZÍROZÁSI BEVÉTELEK</t>
  </si>
  <si>
    <t>MŰKÖDÉSI BEVÉTELEK ÖSSZESEN:</t>
  </si>
  <si>
    <t>mínusz:  - Felhalmozási célú kamatbevételek Áh-n kívülről (2014-től)</t>
  </si>
  <si>
    <t>Felhalmozási célú kamatbevételek Áh-n kívülről (2014-től)</t>
  </si>
  <si>
    <t>FELHALMOZÁSI BEVÉTELEK</t>
  </si>
  <si>
    <t>FELHALMOZÁSI  KÖLTSÉGVETÉSI BEVÉTELEK ÖSSZESEN:</t>
  </si>
  <si>
    <t>FELHALMOZÁSI CÉLÚ FINANSZÍROZÁSI BEVÉTELEK</t>
  </si>
  <si>
    <t>FELHALMOZÁSI BEVÉTELEK ÖSSZESEN:</t>
  </si>
  <si>
    <t>Nyújtott támogatás miatti korrekció:</t>
  </si>
  <si>
    <t xml:space="preserve">Dologi kiadások </t>
  </si>
  <si>
    <t>mínusz: - Felhalmozási célú kamatkiadás (2739 e Ft)</t>
  </si>
  <si>
    <t>mínusz: - Felhalmozási célú tartalék</t>
  </si>
  <si>
    <t>MŰKÖDÉSI KÖLTSÉGVETÉSI KIADÁSOK ÖSSZESEN:</t>
  </si>
  <si>
    <t>MŰKÖDÉSI CÉLÚ FINANSZÍROZÁSI KIADÁSOK</t>
  </si>
  <si>
    <t>MŰKÖDÉSI KIADÁSOK ÖSSZESEN:</t>
  </si>
  <si>
    <t>Felhalmozási célú kamatbevételek Áh-n kívülről</t>
  </si>
  <si>
    <t>Felhalmozási célú kamatkiadás (2739 e Ft)</t>
  </si>
  <si>
    <t>Felhalmozási célú tartalék</t>
  </si>
  <si>
    <t>FELHALMOZÁSI  KÖLTSÉGVETÉSI KIADÁSOK ÖSSZESEN:</t>
  </si>
  <si>
    <t>FELHALMOZÁSI CÉLÚ FINANSZÍROZÁSI KIADÁSOK</t>
  </si>
  <si>
    <t>FELHALMOZÁSI KIADÁSOK ÖSSZESEN:</t>
  </si>
  <si>
    <t>mínusz: - Felhalmozási célú tartalék (2014-től)</t>
  </si>
  <si>
    <t>Felhalmozási célú tartalék (2014-től)</t>
  </si>
  <si>
    <t>Közhatalmi bevételek</t>
  </si>
  <si>
    <t>mínusz:  - Felhalmozási célú kamatbevételek Áh-n kívülről</t>
  </si>
  <si>
    <t>1. Működési célú maradvány igénybevétele</t>
  </si>
  <si>
    <t>2. Felhalmozási célú maradvány igénybevétele</t>
  </si>
  <si>
    <t>2015. évi eredeti előirányzat</t>
  </si>
  <si>
    <t>2015. …... előirányzat</t>
  </si>
  <si>
    <t>Javasolt módosítás</t>
  </si>
  <si>
    <t>2015. ……. előirányzat</t>
  </si>
  <si>
    <t>2015. ………... előirányzat</t>
  </si>
  <si>
    <t>Egyéb működési célú támogatások ÁH-n belülre (3. tábla)</t>
  </si>
  <si>
    <t>2015. …….. előirányzat</t>
  </si>
  <si>
    <t>K511</t>
  </si>
  <si>
    <t>Működési élú támogatások az Európai Uniónak</t>
  </si>
  <si>
    <t>2. Nonprofit gazdasági társaságok</t>
  </si>
  <si>
    <t>3. Egyéb civil szervezetek</t>
  </si>
  <si>
    <t>4. Háztartások</t>
  </si>
  <si>
    <t>5. Pénzügyi vállalkozások</t>
  </si>
  <si>
    <t>6. Állami többségi tulajdonú nem pénzügyi vállalkozásoknak</t>
  </si>
  <si>
    <t>7. Önkormányzati többségi tulajdonú nem pénzügyi vállalkozásoknak</t>
  </si>
  <si>
    <t>8. Egyéb vállalkozásoknak</t>
  </si>
  <si>
    <t>2015. V. 29-ei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</si>
</sst>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47" x14ac:knownFonts="1"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ahoma"/>
      <family val="2"/>
      <charset val="238"/>
    </font>
    <font>
      <b/>
      <i/>
      <sz val="12"/>
      <name val="Tahoma"/>
      <family val="2"/>
      <charset val="238"/>
    </font>
    <font>
      <sz val="12"/>
      <name val="Tahoma"/>
      <family val="2"/>
      <charset val="238"/>
    </font>
    <font>
      <i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2"/>
      <name val="MS Sans Serif"/>
      <charset val="238"/>
    </font>
    <font>
      <b/>
      <sz val="12"/>
      <name val="Times New Roman"/>
      <family val="1"/>
    </font>
    <font>
      <sz val="12"/>
      <name val="Times New Roman CE"/>
      <family val="1"/>
      <charset val="238"/>
    </font>
    <font>
      <sz val="12"/>
      <name val="Times New Roman"/>
      <family val="1"/>
    </font>
    <font>
      <b/>
      <sz val="12"/>
      <name val="MS Sans Serif"/>
      <charset val="238"/>
    </font>
    <font>
      <b/>
      <sz val="12"/>
      <name val="Times New Roman CE"/>
      <charset val="238"/>
    </font>
    <font>
      <i/>
      <sz val="12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9" fillId="0" borderId="0"/>
    <xf numFmtId="0" fontId="15" fillId="0" borderId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9" fillId="0" borderId="0" applyFont="0" applyFill="0" applyBorder="0" applyAlignment="0" applyProtection="0"/>
  </cellStyleXfs>
  <cellXfs count="582">
    <xf numFmtId="0" fontId="0" fillId="0" borderId="0" xfId="0"/>
    <xf numFmtId="0" fontId="21" fillId="0" borderId="31" xfId="0" applyFont="1" applyBorder="1" applyAlignment="1">
      <alignment vertical="center"/>
    </xf>
    <xf numFmtId="3" fontId="21" fillId="0" borderId="28" xfId="0" applyNumberFormat="1" applyFont="1" applyBorder="1"/>
    <xf numFmtId="0" fontId="25" fillId="0" borderId="28" xfId="41" applyFont="1" applyBorder="1" applyAlignment="1">
      <alignment horizontal="center" vertical="center"/>
    </xf>
    <xf numFmtId="0" fontId="16" fillId="0" borderId="0" xfId="41"/>
    <xf numFmtId="0" fontId="16" fillId="0" borderId="43" xfId="41" applyBorder="1" applyAlignment="1">
      <alignment horizontal="center" vertical="center"/>
    </xf>
    <xf numFmtId="0" fontId="16" fillId="0" borderId="43" xfId="41" applyBorder="1"/>
    <xf numFmtId="0" fontId="16" fillId="0" borderId="28" xfId="41" applyFont="1" applyBorder="1" applyAlignment="1">
      <alignment horizontal="center" vertical="center" wrapText="1"/>
    </xf>
    <xf numFmtId="0" fontId="16" fillId="0" borderId="44" xfId="41" applyFont="1" applyBorder="1" applyAlignment="1">
      <alignment horizontal="center" vertical="center"/>
    </xf>
    <xf numFmtId="0" fontId="16" fillId="0" borderId="45" xfId="41" applyFont="1" applyBorder="1" applyAlignment="1">
      <alignment horizontal="center" vertical="center"/>
    </xf>
    <xf numFmtId="0" fontId="16" fillId="0" borderId="46" xfId="41" applyFont="1" applyBorder="1" applyAlignment="1">
      <alignment horizontal="center" vertical="center"/>
    </xf>
    <xf numFmtId="0" fontId="16" fillId="0" borderId="46" xfId="41" applyFont="1" applyBorder="1" applyAlignment="1">
      <alignment horizontal="center" vertical="center" wrapText="1"/>
    </xf>
    <xf numFmtId="0" fontId="16" fillId="0" borderId="47" xfId="41" applyBorder="1" applyAlignment="1">
      <alignment horizontal="center" vertical="center"/>
    </xf>
    <xf numFmtId="0" fontId="16" fillId="0" borderId="47" xfId="41" applyBorder="1"/>
    <xf numFmtId="3" fontId="16" fillId="0" borderId="47" xfId="41" applyNumberFormat="1" applyBorder="1"/>
    <xf numFmtId="3" fontId="16" fillId="0" borderId="48" xfId="41" applyNumberFormat="1" applyBorder="1"/>
    <xf numFmtId="0" fontId="16" fillId="0" borderId="49" xfId="41" applyBorder="1" applyAlignment="1">
      <alignment horizontal="center" vertical="center"/>
    </xf>
    <xf numFmtId="0" fontId="16" fillId="0" borderId="49" xfId="41" applyBorder="1" applyAlignment="1">
      <alignment vertical="center" wrapText="1"/>
    </xf>
    <xf numFmtId="0" fontId="16" fillId="0" borderId="49" xfId="41" applyBorder="1"/>
    <xf numFmtId="0" fontId="16" fillId="0" borderId="50" xfId="41" applyBorder="1"/>
    <xf numFmtId="3" fontId="16" fillId="0" borderId="49" xfId="41" applyNumberFormat="1" applyBorder="1"/>
    <xf numFmtId="3" fontId="16" fillId="0" borderId="50" xfId="41" applyNumberFormat="1" applyBorder="1"/>
    <xf numFmtId="0" fontId="16" fillId="0" borderId="51" xfId="41" applyBorder="1" applyAlignment="1">
      <alignment horizontal="center" vertical="center"/>
    </xf>
    <xf numFmtId="0" fontId="16" fillId="0" borderId="51" xfId="41" applyBorder="1" applyAlignment="1">
      <alignment vertical="center" wrapText="1"/>
    </xf>
    <xf numFmtId="0" fontId="16" fillId="0" borderId="52" xfId="41" applyBorder="1"/>
    <xf numFmtId="0" fontId="16" fillId="0" borderId="51" xfId="41" applyBorder="1"/>
    <xf numFmtId="0" fontId="16" fillId="0" borderId="53" xfId="41" applyBorder="1"/>
    <xf numFmtId="0" fontId="25" fillId="0" borderId="28" xfId="41" applyFont="1" applyBorder="1" applyAlignment="1">
      <alignment vertical="center" wrapText="1"/>
    </xf>
    <xf numFmtId="3" fontId="25" fillId="0" borderId="54" xfId="41" applyNumberFormat="1" applyFont="1" applyBorder="1"/>
    <xf numFmtId="3" fontId="25" fillId="0" borderId="28" xfId="41" applyNumberFormat="1" applyFont="1" applyBorder="1"/>
    <xf numFmtId="3" fontId="25" fillId="0" borderId="55" xfId="41" applyNumberFormat="1" applyFont="1" applyBorder="1"/>
    <xf numFmtId="3" fontId="25" fillId="0" borderId="0" xfId="41" applyNumberFormat="1" applyFont="1"/>
    <xf numFmtId="0" fontId="25" fillId="0" borderId="0" xfId="41" applyFont="1"/>
    <xf numFmtId="0" fontId="25" fillId="0" borderId="54" xfId="41" applyFont="1" applyBorder="1" applyAlignment="1">
      <alignment horizontal="center" vertical="center"/>
    </xf>
    <xf numFmtId="0" fontId="25" fillId="0" borderId="54" xfId="41" applyFont="1" applyBorder="1" applyAlignment="1">
      <alignment vertical="center" wrapText="1"/>
    </xf>
    <xf numFmtId="165" fontId="25" fillId="0" borderId="28" xfId="26" applyNumberFormat="1" applyFont="1" applyBorder="1" applyAlignment="1">
      <alignment horizontal="right" vertical="center" wrapText="1"/>
    </xf>
    <xf numFmtId="0" fontId="16" fillId="0" borderId="56" xfId="41" applyBorder="1" applyAlignment="1">
      <alignment horizontal="center" vertical="center"/>
    </xf>
    <xf numFmtId="0" fontId="16" fillId="0" borderId="56" xfId="41" applyFont="1" applyBorder="1" applyAlignment="1">
      <alignment vertical="center" wrapText="1"/>
    </xf>
    <xf numFmtId="3" fontId="16" fillId="0" borderId="57" xfId="41" applyNumberFormat="1" applyBorder="1"/>
    <xf numFmtId="3" fontId="16" fillId="0" borderId="56" xfId="41" applyNumberFormat="1" applyBorder="1"/>
    <xf numFmtId="3" fontId="16" fillId="0" borderId="58" xfId="41" applyNumberFormat="1" applyBorder="1"/>
    <xf numFmtId="0" fontId="16" fillId="0" borderId="59" xfId="41" applyBorder="1"/>
    <xf numFmtId="0" fontId="16" fillId="0" borderId="49" xfId="41" applyFont="1" applyBorder="1" applyAlignment="1">
      <alignment vertical="center" wrapText="1"/>
    </xf>
    <xf numFmtId="3" fontId="16" fillId="0" borderId="59" xfId="41" applyNumberFormat="1" applyBorder="1"/>
    <xf numFmtId="3" fontId="16" fillId="0" borderId="60" xfId="41" applyNumberFormat="1" applyBorder="1"/>
    <xf numFmtId="3" fontId="16" fillId="0" borderId="51" xfId="41" applyNumberFormat="1" applyBorder="1"/>
    <xf numFmtId="3" fontId="16" fillId="0" borderId="53" xfId="41" applyNumberFormat="1" applyBorder="1"/>
    <xf numFmtId="165" fontId="26" fillId="0" borderId="47" xfId="26" applyNumberFormat="1" applyFont="1" applyBorder="1" applyAlignment="1">
      <alignment horizontal="right" vertical="center" wrapText="1"/>
    </xf>
    <xf numFmtId="165" fontId="16" fillId="0" borderId="0" xfId="41" applyNumberFormat="1"/>
    <xf numFmtId="0" fontId="16" fillId="0" borderId="61" xfId="41" applyBorder="1"/>
    <xf numFmtId="0" fontId="16" fillId="0" borderId="60" xfId="41" applyBorder="1"/>
    <xf numFmtId="0" fontId="16" fillId="0" borderId="0" xfId="41" applyAlignment="1">
      <alignment horizontal="center" vertical="center"/>
    </xf>
    <xf numFmtId="0" fontId="16" fillId="0" borderId="0" xfId="41" applyAlignment="1">
      <alignment vertical="center" wrapText="1"/>
    </xf>
    <xf numFmtId="0" fontId="16" fillId="0" borderId="17" xfId="41" applyFont="1" applyBorder="1" applyAlignment="1">
      <alignment horizontal="center" vertical="center"/>
    </xf>
    <xf numFmtId="0" fontId="16" fillId="0" borderId="62" xfId="41" applyFont="1" applyBorder="1" applyAlignment="1">
      <alignment horizontal="center" vertical="center"/>
    </xf>
    <xf numFmtId="0" fontId="16" fillId="0" borderId="63" xfId="41" applyFont="1" applyBorder="1"/>
    <xf numFmtId="0" fontId="16" fillId="0" borderId="32" xfId="41" applyFont="1" applyBorder="1" applyAlignment="1">
      <alignment horizontal="center" vertical="center"/>
    </xf>
    <xf numFmtId="0" fontId="16" fillId="0" borderId="33" xfId="41" applyFont="1" applyBorder="1"/>
    <xf numFmtId="0" fontId="16" fillId="0" borderId="0" xfId="41" applyFont="1" applyBorder="1" applyAlignment="1">
      <alignment horizontal="center" vertical="center"/>
    </xf>
    <xf numFmtId="0" fontId="16" fillId="0" borderId="0" xfId="41" applyFont="1" applyBorder="1"/>
    <xf numFmtId="165" fontId="16" fillId="0" borderId="0" xfId="26" applyNumberFormat="1" applyFont="1" applyBorder="1" applyAlignment="1">
      <alignment horizontal="center"/>
    </xf>
    <xf numFmtId="0" fontId="23" fillId="0" borderId="0" xfId="0" applyFont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1" fillId="0" borderId="67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0" fillId="0" borderId="0" xfId="0" applyBorder="1"/>
    <xf numFmtId="0" fontId="27" fillId="0" borderId="29" xfId="0" applyFont="1" applyBorder="1"/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vertical="center"/>
    </xf>
    <xf numFmtId="0" fontId="27" fillId="0" borderId="28" xfId="0" applyFont="1" applyBorder="1" applyAlignment="1">
      <alignment horizontal="center" vertical="center" wrapText="1"/>
    </xf>
    <xf numFmtId="0" fontId="0" fillId="0" borderId="43" xfId="0" applyBorder="1"/>
    <xf numFmtId="0" fontId="0" fillId="0" borderId="71" xfId="0" applyBorder="1"/>
    <xf numFmtId="0" fontId="0" fillId="0" borderId="49" xfId="0" applyBorder="1"/>
    <xf numFmtId="0" fontId="0" fillId="0" borderId="52" xfId="0" applyBorder="1"/>
    <xf numFmtId="0" fontId="0" fillId="0" borderId="18" xfId="0" applyBorder="1"/>
    <xf numFmtId="0" fontId="0" fillId="0" borderId="19" xfId="0" applyBorder="1"/>
    <xf numFmtId="0" fontId="22" fillId="0" borderId="72" xfId="0" applyFont="1" applyBorder="1" applyAlignment="1">
      <alignment horizontal="left"/>
    </xf>
    <xf numFmtId="0" fontId="0" fillId="0" borderId="69" xfId="0" applyBorder="1"/>
    <xf numFmtId="0" fontId="0" fillId="0" borderId="47" xfId="0" applyBorder="1"/>
    <xf numFmtId="0" fontId="0" fillId="0" borderId="73" xfId="0" applyBorder="1"/>
    <xf numFmtId="0" fontId="27" fillId="0" borderId="0" xfId="0" applyFont="1"/>
    <xf numFmtId="0" fontId="21" fillId="0" borderId="65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3" fillId="0" borderId="76" xfId="0" applyFont="1" applyBorder="1"/>
    <xf numFmtId="3" fontId="23" fillId="0" borderId="77" xfId="0" applyNumberFormat="1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7" xfId="0" applyFont="1" applyBorder="1"/>
    <xf numFmtId="3" fontId="24" fillId="0" borderId="77" xfId="0" applyNumberFormat="1" applyFont="1" applyBorder="1"/>
    <xf numFmtId="3" fontId="23" fillId="0" borderId="65" xfId="0" applyNumberFormat="1" applyFont="1" applyBorder="1"/>
    <xf numFmtId="3" fontId="23" fillId="0" borderId="64" xfId="0" applyNumberFormat="1" applyFont="1" applyBorder="1"/>
    <xf numFmtId="0" fontId="23" fillId="0" borderId="29" xfId="0" applyFont="1" applyBorder="1"/>
    <xf numFmtId="0" fontId="21" fillId="0" borderId="28" xfId="0" applyFont="1" applyBorder="1" applyAlignment="1">
      <alignment horizontal="left"/>
    </xf>
    <xf numFmtId="0" fontId="28" fillId="0" borderId="0" xfId="0" applyFont="1" applyBorder="1"/>
    <xf numFmtId="0" fontId="29" fillId="0" borderId="0" xfId="0" applyFont="1" applyBorder="1"/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10" xfId="0" applyFont="1" applyBorder="1"/>
    <xf numFmtId="0" fontId="29" fillId="0" borderId="11" xfId="0" applyFont="1" applyBorder="1"/>
    <xf numFmtId="0" fontId="29" fillId="0" borderId="22" xfId="0" applyFont="1" applyBorder="1"/>
    <xf numFmtId="0" fontId="29" fillId="0" borderId="12" xfId="0" applyFont="1" applyBorder="1"/>
    <xf numFmtId="0" fontId="29" fillId="0" borderId="13" xfId="0" applyFont="1" applyBorder="1"/>
    <xf numFmtId="0" fontId="29" fillId="0" borderId="14" xfId="0" applyFont="1" applyBorder="1"/>
    <xf numFmtId="0" fontId="29" fillId="0" borderId="15" xfId="0" applyFont="1" applyBorder="1"/>
    <xf numFmtId="0" fontId="29" fillId="0" borderId="16" xfId="0" applyFont="1" applyBorder="1"/>
    <xf numFmtId="0" fontId="29" fillId="0" borderId="27" xfId="0" applyFont="1" applyBorder="1"/>
    <xf numFmtId="0" fontId="28" fillId="0" borderId="17" xfId="0" applyFont="1" applyBorder="1"/>
    <xf numFmtId="0" fontId="28" fillId="0" borderId="18" xfId="0" applyFont="1" applyBorder="1"/>
    <xf numFmtId="0" fontId="28" fillId="0" borderId="19" xfId="0" applyFont="1" applyBorder="1"/>
    <xf numFmtId="0" fontId="29" fillId="0" borderId="0" xfId="0" applyFont="1"/>
    <xf numFmtId="0" fontId="29" fillId="0" borderId="35" xfId="0" applyFont="1" applyBorder="1"/>
    <xf numFmtId="0" fontId="29" fillId="0" borderId="20" xfId="0" applyFont="1" applyBorder="1"/>
    <xf numFmtId="3" fontId="16" fillId="0" borderId="49" xfId="41" applyNumberFormat="1" applyFont="1" applyBorder="1"/>
    <xf numFmtId="0" fontId="31" fillId="0" borderId="0" xfId="0" applyFont="1" applyAlignment="1">
      <alignment vertical="center" wrapText="1"/>
    </xf>
    <xf numFmtId="165" fontId="30" fillId="0" borderId="17" xfId="26" applyNumberFormat="1" applyFont="1" applyBorder="1" applyAlignment="1">
      <alignment horizontal="center" vertical="center" wrapText="1"/>
    </xf>
    <xf numFmtId="165" fontId="30" fillId="0" borderId="18" xfId="26" applyNumberFormat="1" applyFont="1" applyBorder="1" applyAlignment="1">
      <alignment horizontal="center" vertical="center" wrapText="1"/>
    </xf>
    <xf numFmtId="165" fontId="30" fillId="0" borderId="19" xfId="26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3" fontId="30" fillId="0" borderId="18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18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3" fontId="30" fillId="0" borderId="24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vertical="center" wrapText="1"/>
    </xf>
    <xf numFmtId="3" fontId="32" fillId="0" borderId="13" xfId="0" applyNumberFormat="1" applyFont="1" applyFill="1" applyBorder="1" applyAlignment="1">
      <alignment vertical="center" wrapText="1"/>
    </xf>
    <xf numFmtId="3" fontId="32" fillId="0" borderId="13" xfId="0" applyNumberFormat="1" applyFont="1" applyFill="1" applyBorder="1" applyAlignment="1">
      <alignment wrapText="1"/>
    </xf>
    <xf numFmtId="3" fontId="32" fillId="0" borderId="13" xfId="0" applyNumberFormat="1" applyFont="1" applyFill="1" applyBorder="1" applyAlignment="1"/>
    <xf numFmtId="0" fontId="33" fillId="0" borderId="12" xfId="0" applyFont="1" applyFill="1" applyBorder="1" applyAlignment="1">
      <alignment vertical="center"/>
    </xf>
    <xf numFmtId="3" fontId="33" fillId="0" borderId="13" xfId="0" applyNumberFormat="1" applyFont="1" applyFill="1" applyBorder="1" applyAlignment="1">
      <alignment vertical="center" wrapText="1"/>
    </xf>
    <xf numFmtId="3" fontId="33" fillId="0" borderId="13" xfId="0" applyNumberFormat="1" applyFont="1" applyFill="1" applyBorder="1" applyAlignment="1"/>
    <xf numFmtId="0" fontId="33" fillId="0" borderId="0" xfId="0" applyFont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3" fontId="30" fillId="19" borderId="18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20" borderId="17" xfId="0" applyFont="1" applyFill="1" applyBorder="1" applyAlignment="1">
      <alignment horizontal="right" vertical="center" wrapText="1"/>
    </xf>
    <xf numFmtId="0" fontId="30" fillId="20" borderId="18" xfId="0" applyFont="1" applyFill="1" applyBorder="1" applyAlignment="1">
      <alignment horizontal="left" vertical="center" wrapText="1"/>
    </xf>
    <xf numFmtId="165" fontId="30" fillId="20" borderId="18" xfId="26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wrapText="1"/>
    </xf>
    <xf numFmtId="3" fontId="33" fillId="0" borderId="0" xfId="0" applyNumberFormat="1" applyFont="1" applyBorder="1" applyAlignment="1">
      <alignment wrapText="1"/>
    </xf>
    <xf numFmtId="3" fontId="33" fillId="0" borderId="0" xfId="0" applyNumberFormat="1" applyFont="1" applyFill="1" applyBorder="1" applyAlignment="1">
      <alignment wrapText="1"/>
    </xf>
    <xf numFmtId="0" fontId="32" fillId="0" borderId="10" xfId="0" applyFont="1" applyBorder="1"/>
    <xf numFmtId="0" fontId="32" fillId="0" borderId="11" xfId="0" applyFont="1" applyBorder="1"/>
    <xf numFmtId="3" fontId="32" fillId="0" borderId="11" xfId="0" applyNumberFormat="1" applyFont="1" applyBorder="1" applyAlignment="1"/>
    <xf numFmtId="0" fontId="32" fillId="0" borderId="0" xfId="0" applyFont="1"/>
    <xf numFmtId="0" fontId="32" fillId="0" borderId="12" xfId="0" applyFont="1" applyBorder="1"/>
    <xf numFmtId="0" fontId="32" fillId="0" borderId="13" xfId="0" applyFont="1" applyBorder="1"/>
    <xf numFmtId="3" fontId="32" fillId="0" borderId="13" xfId="0" applyNumberFormat="1" applyFont="1" applyBorder="1" applyAlignment="1"/>
    <xf numFmtId="0" fontId="32" fillId="0" borderId="20" xfId="0" applyFont="1" applyBorder="1"/>
    <xf numFmtId="0" fontId="32" fillId="0" borderId="21" xfId="0" applyFont="1" applyBorder="1"/>
    <xf numFmtId="3" fontId="32" fillId="0" borderId="21" xfId="0" applyNumberFormat="1" applyFont="1" applyBorder="1" applyAlignment="1"/>
    <xf numFmtId="0" fontId="30" fillId="0" borderId="10" xfId="0" applyFont="1" applyBorder="1"/>
    <xf numFmtId="0" fontId="30" fillId="0" borderId="11" xfId="0" applyFont="1" applyBorder="1"/>
    <xf numFmtId="3" fontId="30" fillId="0" borderId="11" xfId="0" applyNumberFormat="1" applyFont="1" applyBorder="1"/>
    <xf numFmtId="0" fontId="30" fillId="0" borderId="0" xfId="0" applyFont="1"/>
    <xf numFmtId="0" fontId="30" fillId="0" borderId="15" xfId="0" applyFont="1" applyBorder="1"/>
    <xf numFmtId="0" fontId="30" fillId="0" borderId="16" xfId="0" applyFont="1" applyBorder="1"/>
    <xf numFmtId="3" fontId="30" fillId="0" borderId="16" xfId="0" applyNumberFormat="1" applyFont="1" applyBorder="1"/>
    <xf numFmtId="0" fontId="30" fillId="0" borderId="17" xfId="0" applyFont="1" applyBorder="1"/>
    <xf numFmtId="0" fontId="30" fillId="0" borderId="18" xfId="0" applyFont="1" applyBorder="1"/>
    <xf numFmtId="3" fontId="30" fillId="0" borderId="18" xfId="0" applyNumberFormat="1" applyFont="1" applyBorder="1"/>
    <xf numFmtId="0" fontId="32" fillId="0" borderId="0" xfId="0" applyFont="1" applyAlignment="1">
      <alignment vertical="center" wrapText="1"/>
    </xf>
    <xf numFmtId="0" fontId="32" fillId="0" borderId="0" xfId="0" applyFont="1" applyFill="1" applyAlignment="1">
      <alignment vertical="center" wrapText="1"/>
    </xf>
    <xf numFmtId="165" fontId="34" fillId="0" borderId="17" xfId="26" applyNumberFormat="1" applyFont="1" applyBorder="1" applyAlignment="1">
      <alignment horizontal="center" vertical="center" wrapText="1"/>
    </xf>
    <xf numFmtId="165" fontId="34" fillId="0" borderId="18" xfId="26" applyNumberFormat="1" applyFont="1" applyBorder="1" applyAlignment="1">
      <alignment horizontal="center" vertical="center" wrapText="1"/>
    </xf>
    <xf numFmtId="165" fontId="34" fillId="0" borderId="19" xfId="26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35" fillId="0" borderId="13" xfId="0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3" fontId="34" fillId="0" borderId="13" xfId="0" applyNumberFormat="1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39" fillId="0" borderId="0" xfId="0" applyFont="1"/>
    <xf numFmtId="0" fontId="39" fillId="0" borderId="13" xfId="0" applyFont="1" applyBorder="1"/>
    <xf numFmtId="3" fontId="38" fillId="0" borderId="11" xfId="0" applyNumberFormat="1" applyFont="1" applyBorder="1"/>
    <xf numFmtId="3" fontId="38" fillId="0" borderId="18" xfId="0" applyNumberFormat="1" applyFont="1" applyBorder="1"/>
    <xf numFmtId="0" fontId="32" fillId="0" borderId="0" xfId="0" applyFont="1" applyBorder="1"/>
    <xf numFmtId="165" fontId="30" fillId="0" borderId="70" xfId="26" applyNumberFormat="1" applyFont="1" applyBorder="1" applyAlignment="1">
      <alignment horizontal="center" vertical="center" wrapText="1"/>
    </xf>
    <xf numFmtId="165" fontId="30" fillId="0" borderId="19" xfId="26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vertical="center"/>
    </xf>
    <xf numFmtId="0" fontId="33" fillId="0" borderId="36" xfId="0" applyFont="1" applyBorder="1" applyAlignment="1">
      <alignment vertical="center" wrapText="1"/>
    </xf>
    <xf numFmtId="3" fontId="32" fillId="0" borderId="36" xfId="0" applyNumberFormat="1" applyFont="1" applyBorder="1" applyAlignment="1">
      <alignment vertical="center"/>
    </xf>
    <xf numFmtId="3" fontId="32" fillId="0" borderId="36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 wrapText="1"/>
    </xf>
    <xf numFmtId="3" fontId="32" fillId="0" borderId="13" xfId="0" applyNumberFormat="1" applyFont="1" applyBorder="1" applyAlignment="1">
      <alignment vertical="center"/>
    </xf>
    <xf numFmtId="3" fontId="32" fillId="0" borderId="13" xfId="0" applyNumberFormat="1" applyFont="1" applyFill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30" fillId="0" borderId="13" xfId="0" applyNumberFormat="1" applyFont="1" applyFill="1" applyBorder="1" applyAlignment="1">
      <alignment vertical="center"/>
    </xf>
    <xf numFmtId="0" fontId="30" fillId="18" borderId="17" xfId="0" applyFont="1" applyFill="1" applyBorder="1" applyAlignment="1">
      <alignment vertical="center"/>
    </xf>
    <xf numFmtId="0" fontId="30" fillId="18" borderId="18" xfId="0" applyFont="1" applyFill="1" applyBorder="1" applyAlignment="1">
      <alignment vertical="center"/>
    </xf>
    <xf numFmtId="3" fontId="30" fillId="18" borderId="18" xfId="0" applyNumberFormat="1" applyFont="1" applyFill="1" applyBorder="1" applyAlignment="1">
      <alignment vertical="center"/>
    </xf>
    <xf numFmtId="0" fontId="30" fillId="18" borderId="18" xfId="0" applyFont="1" applyFill="1" applyBorder="1" applyAlignment="1">
      <alignment vertical="center" wrapText="1"/>
    </xf>
    <xf numFmtId="0" fontId="32" fillId="0" borderId="11" xfId="0" applyFont="1" applyFill="1" applyBorder="1" applyAlignment="1"/>
    <xf numFmtId="0" fontId="32" fillId="0" borderId="13" xfId="0" applyFont="1" applyFill="1" applyBorder="1" applyAlignment="1"/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3" fontId="33" fillId="0" borderId="13" xfId="0" applyNumberFormat="1" applyFont="1" applyBorder="1" applyAlignment="1">
      <alignment vertical="center"/>
    </xf>
    <xf numFmtId="3" fontId="31" fillId="0" borderId="13" xfId="0" applyNumberFormat="1" applyFont="1" applyFill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30" fillId="19" borderId="23" xfId="0" applyFont="1" applyFill="1" applyBorder="1" applyAlignment="1">
      <alignment vertical="center"/>
    </xf>
    <xf numFmtId="0" fontId="30" fillId="19" borderId="24" xfId="0" applyFont="1" applyFill="1" applyBorder="1" applyAlignment="1">
      <alignment vertical="center"/>
    </xf>
    <xf numFmtId="3" fontId="30" fillId="19" borderId="24" xfId="0" applyNumberFormat="1" applyFont="1" applyFill="1" applyBorder="1" applyAlignment="1">
      <alignment vertical="center"/>
    </xf>
    <xf numFmtId="0" fontId="30" fillId="20" borderId="17" xfId="0" applyFont="1" applyFill="1" applyBorder="1" applyAlignment="1">
      <alignment vertical="center" wrapText="1"/>
    </xf>
    <xf numFmtId="0" fontId="30" fillId="20" borderId="18" xfId="0" applyFont="1" applyFill="1" applyBorder="1" applyAlignment="1">
      <alignment vertical="center" wrapText="1"/>
    </xf>
    <xf numFmtId="3" fontId="32" fillId="0" borderId="16" xfId="0" applyNumberFormat="1" applyFont="1" applyBorder="1" applyAlignment="1"/>
    <xf numFmtId="3" fontId="32" fillId="0" borderId="0" xfId="0" applyNumberFormat="1" applyFont="1" applyBorder="1"/>
    <xf numFmtId="165" fontId="34" fillId="0" borderId="32" xfId="26" applyNumberFormat="1" applyFont="1" applyBorder="1" applyAlignment="1">
      <alignment horizontal="center" vertical="center" wrapText="1"/>
    </xf>
    <xf numFmtId="165" fontId="34" fillId="0" borderId="33" xfId="26" applyNumberFormat="1" applyFont="1" applyBorder="1" applyAlignment="1">
      <alignment horizontal="center" vertical="center" wrapText="1"/>
    </xf>
    <xf numFmtId="165" fontId="34" fillId="0" borderId="34" xfId="26" applyNumberFormat="1" applyFont="1" applyBorder="1" applyAlignment="1">
      <alignment horizontal="center" vertical="center" wrapText="1"/>
    </xf>
    <xf numFmtId="0" fontId="34" fillId="21" borderId="35" xfId="0" applyFont="1" applyFill="1" applyBorder="1" applyAlignment="1">
      <alignment vertical="center" wrapText="1"/>
    </xf>
    <xf numFmtId="0" fontId="34" fillId="21" borderId="36" xfId="43" applyFont="1" applyFill="1" applyBorder="1" applyAlignment="1">
      <alignment vertical="center" wrapText="1"/>
    </xf>
    <xf numFmtId="165" fontId="37" fillId="21" borderId="36" xfId="26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5" fillId="0" borderId="13" xfId="40" applyFont="1" applyFill="1" applyBorder="1" applyAlignment="1">
      <alignment wrapText="1"/>
    </xf>
    <xf numFmtId="165" fontId="36" fillId="0" borderId="13" xfId="26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vertical="center" wrapText="1"/>
    </xf>
    <xf numFmtId="165" fontId="37" fillId="0" borderId="13" xfId="26" applyNumberFormat="1" applyFont="1" applyBorder="1" applyAlignment="1">
      <alignment horizontal="right" vertical="center" wrapText="1"/>
    </xf>
    <xf numFmtId="165" fontId="35" fillId="0" borderId="13" xfId="26" applyNumberFormat="1" applyFont="1" applyBorder="1" applyAlignment="1">
      <alignment horizontal="right" vertical="center" wrapText="1"/>
    </xf>
    <xf numFmtId="165" fontId="36" fillId="0" borderId="13" xfId="26" applyNumberFormat="1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1" xfId="40" applyFont="1" applyFill="1" applyBorder="1" applyAlignment="1">
      <alignment wrapText="1"/>
    </xf>
    <xf numFmtId="165" fontId="34" fillId="0" borderId="21" xfId="26" applyNumberFormat="1" applyFont="1" applyBorder="1" applyAlignment="1">
      <alignment horizontal="right" vertical="center" wrapText="1"/>
    </xf>
    <xf numFmtId="0" fontId="34" fillId="23" borderId="17" xfId="0" applyFont="1" applyFill="1" applyBorder="1" applyAlignment="1">
      <alignment vertical="center" wrapText="1"/>
    </xf>
    <xf numFmtId="0" fontId="34" fillId="23" borderId="18" xfId="40" applyFont="1" applyFill="1" applyBorder="1" applyAlignment="1">
      <alignment wrapText="1"/>
    </xf>
    <xf numFmtId="165" fontId="34" fillId="23" borderId="18" xfId="26" applyNumberFormat="1" applyFont="1" applyFill="1" applyBorder="1" applyAlignment="1">
      <alignment horizontal="right" vertical="center" wrapText="1"/>
    </xf>
    <xf numFmtId="165" fontId="34" fillId="23" borderId="19" xfId="26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 wrapText="1"/>
    </xf>
    <xf numFmtId="0" fontId="36" fillId="0" borderId="12" xfId="43" applyFont="1" applyBorder="1"/>
    <xf numFmtId="0" fontId="36" fillId="0" borderId="0" xfId="0" applyFont="1" applyAlignment="1">
      <alignment vertical="center" wrapText="1"/>
    </xf>
    <xf numFmtId="0" fontId="35" fillId="0" borderId="13" xfId="40" applyFont="1" applyFill="1" applyBorder="1" applyAlignment="1">
      <alignment vertical="center" wrapText="1"/>
    </xf>
    <xf numFmtId="0" fontId="35" fillId="0" borderId="12" xfId="43" applyFont="1" applyBorder="1"/>
    <xf numFmtId="0" fontId="35" fillId="0" borderId="13" xfId="0" applyFont="1" applyBorder="1" applyAlignment="1">
      <alignment vertical="center" wrapText="1"/>
    </xf>
    <xf numFmtId="0" fontId="34" fillId="21" borderId="10" xfId="43" applyFont="1" applyFill="1" applyBorder="1"/>
    <xf numFmtId="0" fontId="34" fillId="21" borderId="11" xfId="40" applyFont="1" applyFill="1" applyBorder="1" applyAlignment="1">
      <alignment wrapText="1"/>
    </xf>
    <xf numFmtId="165" fontId="34" fillId="21" borderId="11" xfId="26" applyNumberFormat="1" applyFont="1" applyFill="1" applyBorder="1" applyAlignment="1">
      <alignment horizontal="right" vertical="center" wrapText="1"/>
    </xf>
    <xf numFmtId="0" fontId="36" fillId="0" borderId="12" xfId="43" applyFont="1" applyFill="1" applyBorder="1"/>
    <xf numFmtId="164" fontId="35" fillId="0" borderId="13" xfId="0" applyNumberFormat="1" applyFont="1" applyBorder="1" applyAlignment="1">
      <alignment vertical="center" wrapText="1"/>
    </xf>
    <xf numFmtId="165" fontId="34" fillId="0" borderId="13" xfId="26" applyNumberFormat="1" applyFont="1" applyBorder="1" applyAlignment="1">
      <alignment horizontal="right" vertical="center" wrapText="1"/>
    </xf>
    <xf numFmtId="1" fontId="36" fillId="0" borderId="13" xfId="0" applyNumberFormat="1" applyFont="1" applyBorder="1" applyAlignment="1">
      <alignment vertical="center" wrapText="1"/>
    </xf>
    <xf numFmtId="0" fontId="36" fillId="0" borderId="15" xfId="43" applyFont="1" applyFill="1" applyBorder="1"/>
    <xf numFmtId="0" fontId="35" fillId="0" borderId="16" xfId="40" applyFont="1" applyFill="1" applyBorder="1" applyAlignment="1">
      <alignment wrapText="1"/>
    </xf>
    <xf numFmtId="165" fontId="35" fillId="0" borderId="16" xfId="26" applyNumberFormat="1" applyFont="1" applyBorder="1" applyAlignment="1">
      <alignment horizontal="right" vertical="center" wrapText="1"/>
    </xf>
    <xf numFmtId="0" fontId="34" fillId="21" borderId="35" xfId="43" applyFont="1" applyFill="1" applyBorder="1"/>
    <xf numFmtId="0" fontId="34" fillId="21" borderId="36" xfId="40" applyFont="1" applyFill="1" applyBorder="1" applyAlignment="1">
      <alignment wrapText="1"/>
    </xf>
    <xf numFmtId="165" fontId="34" fillId="21" borderId="36" xfId="26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vertical="center" wrapText="1"/>
    </xf>
    <xf numFmtId="0" fontId="35" fillId="0" borderId="38" xfId="0" applyFont="1" applyBorder="1" applyAlignment="1">
      <alignment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5" fillId="0" borderId="39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165" fontId="35" fillId="0" borderId="11" xfId="26" applyNumberFormat="1" applyFont="1" applyBorder="1" applyAlignment="1">
      <alignment horizontal="right" vertical="center" wrapText="1"/>
    </xf>
    <xf numFmtId="0" fontId="35" fillId="0" borderId="40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165" fontId="34" fillId="0" borderId="18" xfId="26" applyNumberFormat="1" applyFont="1" applyBorder="1" applyAlignment="1">
      <alignment horizontal="right" vertical="center" wrapText="1"/>
    </xf>
    <xf numFmtId="3" fontId="35" fillId="0" borderId="0" xfId="0" applyNumberFormat="1" applyFont="1"/>
    <xf numFmtId="165" fontId="34" fillId="0" borderId="41" xfId="26" applyNumberFormat="1" applyFont="1" applyBorder="1" applyAlignment="1">
      <alignment horizontal="center" vertical="center" wrapText="1"/>
    </xf>
    <xf numFmtId="165" fontId="34" fillId="0" borderId="30" xfId="26" applyNumberFormat="1" applyFont="1" applyBorder="1" applyAlignment="1">
      <alignment horizontal="center" vertical="center" wrapText="1"/>
    </xf>
    <xf numFmtId="165" fontId="34" fillId="0" borderId="42" xfId="26" applyNumberFormat="1" applyFont="1" applyBorder="1" applyAlignment="1">
      <alignment horizontal="center" vertical="center" wrapText="1"/>
    </xf>
    <xf numFmtId="165" fontId="34" fillId="0" borderId="100" xfId="26" applyNumberFormat="1" applyFont="1" applyBorder="1" applyAlignment="1">
      <alignment horizontal="center" vertical="center" wrapText="1"/>
    </xf>
    <xf numFmtId="0" fontId="36" fillId="0" borderId="13" xfId="40" applyFont="1" applyFill="1" applyBorder="1"/>
    <xf numFmtId="165" fontId="34" fillId="0" borderId="13" xfId="26" applyNumberFormat="1" applyFont="1" applyBorder="1" applyAlignment="1">
      <alignment horizontal="center" vertical="center" wrapText="1"/>
    </xf>
    <xf numFmtId="3" fontId="35" fillId="0" borderId="13" xfId="0" applyNumberFormat="1" applyFont="1" applyBorder="1"/>
    <xf numFmtId="0" fontId="34" fillId="21" borderId="12" xfId="43" applyFont="1" applyFill="1" applyBorder="1"/>
    <xf numFmtId="0" fontId="34" fillId="21" borderId="13" xfId="40" applyFont="1" applyFill="1" applyBorder="1" applyAlignment="1">
      <alignment wrapText="1"/>
    </xf>
    <xf numFmtId="3" fontId="34" fillId="21" borderId="13" xfId="0" applyNumberFormat="1" applyFont="1" applyFill="1" applyBorder="1" applyAlignment="1">
      <alignment horizontal="right" vertical="center" wrapText="1"/>
    </xf>
    <xf numFmtId="3" fontId="36" fillId="0" borderId="13" xfId="0" applyNumberFormat="1" applyFont="1" applyBorder="1" applyAlignment="1">
      <alignment horizontal="right" vertical="center" wrapText="1"/>
    </xf>
    <xf numFmtId="3" fontId="36" fillId="0" borderId="13" xfId="0" applyNumberFormat="1" applyFont="1" applyBorder="1"/>
    <xf numFmtId="165" fontId="36" fillId="0" borderId="13" xfId="26" applyNumberFormat="1" applyFont="1" applyBorder="1" applyAlignment="1">
      <alignment horizontal="center" vertical="center" wrapText="1"/>
    </xf>
    <xf numFmtId="165" fontId="35" fillId="0" borderId="13" xfId="26" applyNumberFormat="1" applyFont="1" applyBorder="1" applyAlignment="1">
      <alignment horizontal="right"/>
    </xf>
    <xf numFmtId="165" fontId="34" fillId="21" borderId="13" xfId="26" applyNumberFormat="1" applyFont="1" applyFill="1" applyBorder="1" applyAlignment="1">
      <alignment horizontal="right"/>
    </xf>
    <xf numFmtId="3" fontId="34" fillId="21" borderId="13" xfId="0" applyNumberFormat="1" applyFont="1" applyFill="1" applyBorder="1"/>
    <xf numFmtId="165" fontId="34" fillId="21" borderId="13" xfId="26" applyNumberFormat="1" applyFont="1" applyFill="1" applyBorder="1" applyAlignment="1">
      <alignment horizontal="right" vertical="center" wrapText="1"/>
    </xf>
    <xf numFmtId="0" fontId="34" fillId="21" borderId="20" xfId="43" applyFont="1" applyFill="1" applyBorder="1"/>
    <xf numFmtId="0" fontId="34" fillId="21" borderId="21" xfId="40" applyFont="1" applyFill="1" applyBorder="1" applyAlignment="1">
      <alignment wrapText="1"/>
    </xf>
    <xf numFmtId="3" fontId="34" fillId="21" borderId="21" xfId="0" applyNumberFormat="1" applyFont="1" applyFill="1" applyBorder="1"/>
    <xf numFmtId="3" fontId="34" fillId="22" borderId="17" xfId="0" applyNumberFormat="1" applyFont="1" applyFill="1" applyBorder="1" applyAlignment="1">
      <alignment vertical="center" wrapText="1"/>
    </xf>
    <xf numFmtId="3" fontId="34" fillId="22" borderId="18" xfId="0" applyNumberFormat="1" applyFont="1" applyFill="1" applyBorder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165" fontId="34" fillId="0" borderId="28" xfId="26" applyNumberFormat="1" applyFont="1" applyBorder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165" fontId="34" fillId="0" borderId="29" xfId="26" applyNumberFormat="1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right" vertical="center" wrapText="1"/>
    </xf>
    <xf numFmtId="3" fontId="34" fillId="21" borderId="11" xfId="0" applyNumberFormat="1" applyFont="1" applyFill="1" applyBorder="1" applyAlignment="1">
      <alignment horizontal="right" vertical="center" wrapText="1"/>
    </xf>
    <xf numFmtId="0" fontId="36" fillId="0" borderId="13" xfId="0" applyFont="1" applyFill="1" applyBorder="1" applyAlignment="1">
      <alignment horizontal="left" vertical="center"/>
    </xf>
    <xf numFmtId="3" fontId="34" fillId="0" borderId="13" xfId="0" applyNumberFormat="1" applyFont="1" applyBorder="1" applyAlignment="1">
      <alignment horizontal="right"/>
    </xf>
    <xf numFmtId="3" fontId="36" fillId="0" borderId="13" xfId="0" applyNumberFormat="1" applyFont="1" applyBorder="1" applyAlignment="1">
      <alignment horizontal="right"/>
    </xf>
    <xf numFmtId="3" fontId="35" fillId="0" borderId="13" xfId="0" applyNumberFormat="1" applyFont="1" applyBorder="1" applyAlignment="1">
      <alignment horizontal="right"/>
    </xf>
    <xf numFmtId="3" fontId="34" fillId="0" borderId="13" xfId="0" applyNumberFormat="1" applyFont="1" applyBorder="1" applyAlignment="1">
      <alignment horizontal="right" vertical="center" wrapText="1"/>
    </xf>
    <xf numFmtId="0" fontId="36" fillId="0" borderId="13" xfId="40" applyFont="1" applyFill="1" applyBorder="1" applyAlignment="1">
      <alignment vertical="center" wrapText="1"/>
    </xf>
    <xf numFmtId="3" fontId="36" fillId="0" borderId="13" xfId="0" applyNumberFormat="1" applyFont="1" applyBorder="1" applyAlignment="1">
      <alignment horizontal="center"/>
    </xf>
    <xf numFmtId="0" fontId="34" fillId="21" borderId="15" xfId="43" applyFont="1" applyFill="1" applyBorder="1"/>
    <xf numFmtId="0" fontId="34" fillId="21" borderId="16" xfId="40" applyFont="1" applyFill="1" applyBorder="1" applyAlignment="1">
      <alignment wrapText="1"/>
    </xf>
    <xf numFmtId="3" fontId="34" fillId="0" borderId="16" xfId="0" applyNumberFormat="1" applyFont="1" applyBorder="1" applyAlignment="1">
      <alignment horizontal="right" vertical="center" wrapText="1"/>
    </xf>
    <xf numFmtId="3" fontId="34" fillId="21" borderId="16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9" fillId="0" borderId="36" xfId="0" applyFont="1" applyBorder="1"/>
    <xf numFmtId="165" fontId="34" fillId="0" borderId="36" xfId="26" applyNumberFormat="1" applyFont="1" applyBorder="1" applyAlignment="1">
      <alignment horizontal="center" vertical="center" wrapText="1"/>
    </xf>
    <xf numFmtId="165" fontId="35" fillId="0" borderId="36" xfId="26" applyNumberFormat="1" applyFont="1" applyBorder="1" applyAlignment="1">
      <alignment horizontal="center" vertical="center" wrapText="1"/>
    </xf>
    <xf numFmtId="1" fontId="35" fillId="0" borderId="37" xfId="48" applyNumberFormat="1" applyFont="1" applyBorder="1" applyAlignment="1">
      <alignment horizontal="right" vertical="center" wrapText="1"/>
    </xf>
    <xf numFmtId="0" fontId="35" fillId="0" borderId="12" xfId="0" applyFont="1" applyBorder="1" applyAlignment="1">
      <alignment horizontal="center"/>
    </xf>
    <xf numFmtId="165" fontId="35" fillId="0" borderId="13" xfId="26" applyNumberFormat="1" applyFont="1" applyBorder="1" applyAlignment="1">
      <alignment horizontal="center" vertical="center" wrapText="1"/>
    </xf>
    <xf numFmtId="3" fontId="39" fillId="0" borderId="13" xfId="0" applyNumberFormat="1" applyFont="1" applyBorder="1"/>
    <xf numFmtId="1" fontId="35" fillId="0" borderId="14" xfId="48" applyNumberFormat="1" applyFont="1" applyBorder="1"/>
    <xf numFmtId="0" fontId="35" fillId="0" borderId="13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/>
    </xf>
    <xf numFmtId="0" fontId="34" fillId="0" borderId="13" xfId="40" applyFont="1" applyFill="1" applyBorder="1" applyAlignment="1">
      <alignment vertical="center" wrapText="1"/>
    </xf>
    <xf numFmtId="3" fontId="34" fillId="0" borderId="13" xfId="0" applyNumberFormat="1" applyFont="1" applyBorder="1"/>
    <xf numFmtId="3" fontId="38" fillId="0" borderId="13" xfId="0" applyNumberFormat="1" applyFont="1" applyBorder="1"/>
    <xf numFmtId="1" fontId="38" fillId="0" borderId="14" xfId="48" applyNumberFormat="1" applyFont="1" applyBorder="1"/>
    <xf numFmtId="1" fontId="39" fillId="0" borderId="14" xfId="48" applyNumberFormat="1" applyFont="1" applyBorder="1"/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vertical="center"/>
    </xf>
    <xf numFmtId="3" fontId="39" fillId="0" borderId="21" xfId="0" applyNumberFormat="1" applyFont="1" applyBorder="1"/>
    <xf numFmtId="1" fontId="39" fillId="0" borderId="26" xfId="48" applyNumberFormat="1" applyFont="1" applyBorder="1"/>
    <xf numFmtId="0" fontId="35" fillId="0" borderId="17" xfId="0" applyFont="1" applyFill="1" applyBorder="1" applyAlignment="1">
      <alignment horizontal="center"/>
    </xf>
    <xf numFmtId="0" fontId="34" fillId="0" borderId="18" xfId="40" applyFont="1" applyFill="1" applyBorder="1" applyAlignment="1">
      <alignment vertical="center" wrapText="1"/>
    </xf>
    <xf numFmtId="3" fontId="39" fillId="0" borderId="18" xfId="0" applyNumberFormat="1" applyFont="1" applyBorder="1"/>
    <xf numFmtId="1" fontId="38" fillId="0" borderId="19" xfId="48" applyNumberFormat="1" applyFont="1" applyBorder="1"/>
    <xf numFmtId="3" fontId="39" fillId="0" borderId="36" xfId="0" applyNumberFormat="1" applyFont="1" applyFill="1" applyBorder="1"/>
    <xf numFmtId="3" fontId="39" fillId="0" borderId="36" xfId="0" applyNumberFormat="1" applyFont="1" applyBorder="1"/>
    <xf numFmtId="1" fontId="39" fillId="0" borderId="37" xfId="48" applyNumberFormat="1" applyFont="1" applyBorder="1"/>
    <xf numFmtId="3" fontId="39" fillId="0" borderId="13" xfId="0" applyNumberFormat="1" applyFont="1" applyFill="1" applyBorder="1"/>
    <xf numFmtId="3" fontId="35" fillId="0" borderId="13" xfId="0" applyNumberFormat="1" applyFont="1" applyFill="1" applyBorder="1" applyAlignment="1">
      <alignment wrapText="1"/>
    </xf>
    <xf numFmtId="0" fontId="35" fillId="0" borderId="20" xfId="0" applyFont="1" applyFill="1" applyBorder="1"/>
    <xf numFmtId="0" fontId="34" fillId="0" borderId="17" xfId="0" applyFont="1" applyFill="1" applyBorder="1"/>
    <xf numFmtId="0" fontId="35" fillId="0" borderId="36" xfId="0" applyFont="1" applyFill="1" applyBorder="1" applyAlignment="1">
      <alignment vertical="center"/>
    </xf>
    <xf numFmtId="0" fontId="35" fillId="0" borderId="81" xfId="0" applyFont="1" applyBorder="1" applyAlignment="1">
      <alignment horizontal="center"/>
    </xf>
    <xf numFmtId="3" fontId="39" fillId="0" borderId="82" xfId="0" applyNumberFormat="1" applyFont="1" applyBorder="1"/>
    <xf numFmtId="0" fontId="35" fillId="0" borderId="10" xfId="0" applyFont="1" applyBorder="1" applyAlignment="1">
      <alignment horizontal="center"/>
    </xf>
    <xf numFmtId="0" fontId="35" fillId="0" borderId="11" xfId="0" applyFont="1" applyFill="1" applyBorder="1" applyAlignment="1">
      <alignment vertical="center"/>
    </xf>
    <xf numFmtId="3" fontId="39" fillId="0" borderId="11" xfId="0" applyNumberFormat="1" applyFont="1" applyBorder="1"/>
    <xf numFmtId="1" fontId="39" fillId="0" borderId="22" xfId="48" applyNumberFormat="1" applyFont="1" applyBorder="1"/>
    <xf numFmtId="0" fontId="35" fillId="0" borderId="17" xfId="0" applyFont="1" applyBorder="1"/>
    <xf numFmtId="0" fontId="35" fillId="0" borderId="0" xfId="0" applyFont="1" applyFill="1" applyBorder="1" applyAlignment="1">
      <alignment vertical="center"/>
    </xf>
    <xf numFmtId="3" fontId="39" fillId="0" borderId="0" xfId="0" applyNumberFormat="1" applyFont="1"/>
    <xf numFmtId="1" fontId="39" fillId="0" borderId="0" xfId="48" applyNumberFormat="1" applyFont="1"/>
    <xf numFmtId="3" fontId="34" fillId="0" borderId="79" xfId="0" applyNumberFormat="1" applyFont="1" applyBorder="1"/>
    <xf numFmtId="3" fontId="38" fillId="0" borderId="79" xfId="0" applyNumberFormat="1" applyFont="1" applyBorder="1"/>
    <xf numFmtId="1" fontId="34" fillId="0" borderId="80" xfId="48" applyNumberFormat="1" applyFont="1" applyBorder="1"/>
    <xf numFmtId="3" fontId="34" fillId="0" borderId="33" xfId="0" applyNumberFormat="1" applyFont="1" applyBorder="1"/>
    <xf numFmtId="3" fontId="38" fillId="0" borderId="33" xfId="0" applyNumberFormat="1" applyFont="1" applyBorder="1"/>
    <xf numFmtId="1" fontId="34" fillId="0" borderId="34" xfId="48" applyNumberFormat="1" applyFont="1" applyBorder="1"/>
    <xf numFmtId="3" fontId="34" fillId="0" borderId="78" xfId="0" applyNumberFormat="1" applyFont="1" applyBorder="1" applyAlignment="1">
      <alignment horizontal="center" vertical="center"/>
    </xf>
    <xf numFmtId="3" fontId="34" fillId="0" borderId="79" xfId="0" applyNumberFormat="1" applyFont="1" applyBorder="1" applyAlignment="1">
      <alignment horizontal="center" vertical="center"/>
    </xf>
    <xf numFmtId="3" fontId="34" fillId="0" borderId="8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3" fontId="34" fillId="0" borderId="32" xfId="0" applyNumberFormat="1" applyFont="1" applyBorder="1" applyAlignment="1">
      <alignment horizontal="center" vertical="center"/>
    </xf>
    <xf numFmtId="3" fontId="34" fillId="0" borderId="33" xfId="0" applyNumberFormat="1" applyFont="1" applyBorder="1" applyAlignment="1">
      <alignment horizontal="center" vertical="center"/>
    </xf>
    <xf numFmtId="3" fontId="34" fillId="0" borderId="34" xfId="0" applyNumberFormat="1" applyFont="1" applyBorder="1" applyAlignment="1">
      <alignment horizontal="center" vertical="center"/>
    </xf>
    <xf numFmtId="0" fontId="35" fillId="0" borderId="69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horizontal="right" vertical="center"/>
    </xf>
    <xf numFmtId="3" fontId="35" fillId="0" borderId="22" xfId="0" applyNumberFormat="1" applyFont="1" applyBorder="1" applyAlignment="1">
      <alignment horizontal="right" vertical="center"/>
    </xf>
    <xf numFmtId="3" fontId="34" fillId="0" borderId="0" xfId="0" applyNumberFormat="1" applyFont="1" applyBorder="1" applyAlignment="1">
      <alignment vertical="center"/>
    </xf>
    <xf numFmtId="0" fontId="35" fillId="0" borderId="61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3" fontId="35" fillId="0" borderId="13" xfId="0" applyNumberFormat="1" applyFont="1" applyBorder="1" applyAlignment="1">
      <alignment horizontal="right" vertical="center"/>
    </xf>
    <xf numFmtId="3" fontId="35" fillId="0" borderId="14" xfId="0" applyNumberFormat="1" applyFont="1" applyBorder="1" applyAlignment="1">
      <alignment horizontal="right" vertical="center"/>
    </xf>
    <xf numFmtId="3" fontId="35" fillId="0" borderId="13" xfId="42" applyNumberFormat="1" applyFont="1" applyBorder="1" applyAlignment="1">
      <alignment horizontal="right" vertical="center"/>
    </xf>
    <xf numFmtId="3" fontId="36" fillId="0" borderId="0" xfId="0" applyNumberFormat="1" applyFont="1" applyAlignment="1">
      <alignment vertical="center"/>
    </xf>
    <xf numFmtId="3" fontId="35" fillId="0" borderId="13" xfId="0" applyNumberFormat="1" applyFont="1" applyFill="1" applyBorder="1" applyAlignment="1">
      <alignment horizontal="right" vertical="center"/>
    </xf>
    <xf numFmtId="3" fontId="35" fillId="0" borderId="14" xfId="0" applyNumberFormat="1" applyFont="1" applyFill="1" applyBorder="1" applyAlignment="1">
      <alignment horizontal="right" vertical="center"/>
    </xf>
    <xf numFmtId="9" fontId="35" fillId="0" borderId="13" xfId="48" applyFont="1" applyFill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4" fillId="0" borderId="29" xfId="0" applyFont="1" applyFill="1" applyBorder="1" applyAlignment="1">
      <alignment vertical="center" wrapText="1"/>
    </xf>
    <xf numFmtId="3" fontId="34" fillId="0" borderId="17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3" fontId="34" fillId="0" borderId="19" xfId="0" applyNumberFormat="1" applyFont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3" fontId="35" fillId="0" borderId="22" xfId="0" applyNumberFormat="1" applyFont="1" applyBorder="1" applyAlignment="1">
      <alignment vertical="center"/>
    </xf>
    <xf numFmtId="0" fontId="35" fillId="0" borderId="14" xfId="0" applyFont="1" applyFill="1" applyBorder="1" applyAlignment="1">
      <alignment vertical="center" wrapText="1"/>
    </xf>
    <xf numFmtId="3" fontId="35" fillId="0" borderId="12" xfId="0" applyNumberFormat="1" applyFont="1" applyFill="1" applyBorder="1" applyAlignment="1">
      <alignment vertical="center"/>
    </xf>
    <xf numFmtId="3" fontId="35" fillId="0" borderId="14" xfId="0" applyNumberFormat="1" applyFont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3" fontId="35" fillId="0" borderId="13" xfId="42" applyNumberFormat="1" applyFont="1" applyBorder="1" applyAlignment="1">
      <alignment vertical="center"/>
    </xf>
    <xf numFmtId="3" fontId="35" fillId="0" borderId="14" xfId="42" applyNumberFormat="1" applyFont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 wrapText="1"/>
    </xf>
    <xf numFmtId="0" fontId="34" fillId="0" borderId="70" xfId="0" applyFont="1" applyFill="1" applyBorder="1" applyAlignment="1">
      <alignment vertical="center" wrapText="1"/>
    </xf>
    <xf numFmtId="0" fontId="40" fillId="0" borderId="0" xfId="0" applyFont="1"/>
    <xf numFmtId="0" fontId="42" fillId="0" borderId="0" xfId="0" applyFont="1"/>
    <xf numFmtId="0" fontId="40" fillId="0" borderId="10" xfId="0" applyFont="1" applyFill="1" applyBorder="1"/>
    <xf numFmtId="0" fontId="43" fillId="0" borderId="11" xfId="0" applyFont="1" applyFill="1" applyBorder="1" applyAlignment="1">
      <alignment vertical="center"/>
    </xf>
    <xf numFmtId="3" fontId="43" fillId="0" borderId="11" xfId="0" applyNumberFormat="1" applyFont="1" applyFill="1" applyBorder="1"/>
    <xf numFmtId="3" fontId="43" fillId="0" borderId="22" xfId="0" applyNumberFormat="1" applyFont="1" applyFill="1" applyBorder="1"/>
    <xf numFmtId="0" fontId="40" fillId="0" borderId="12" xfId="0" applyFont="1" applyFill="1" applyBorder="1"/>
    <xf numFmtId="0" fontId="43" fillId="0" borderId="13" xfId="0" applyFont="1" applyFill="1" applyBorder="1" applyAlignment="1">
      <alignment vertical="center"/>
    </xf>
    <xf numFmtId="3" fontId="43" fillId="0" borderId="13" xfId="0" applyNumberFormat="1" applyFont="1" applyFill="1" applyBorder="1" applyAlignment="1"/>
    <xf numFmtId="3" fontId="43" fillId="0" borderId="14" xfId="0" applyNumberFormat="1" applyFont="1" applyFill="1" applyBorder="1" applyAlignment="1"/>
    <xf numFmtId="3" fontId="43" fillId="0" borderId="13" xfId="0" applyNumberFormat="1" applyFont="1" applyFill="1" applyBorder="1"/>
    <xf numFmtId="3" fontId="43" fillId="0" borderId="14" xfId="0" applyNumberFormat="1" applyFont="1" applyFill="1" applyBorder="1"/>
    <xf numFmtId="0" fontId="44" fillId="0" borderId="12" xfId="0" applyFont="1" applyFill="1" applyBorder="1"/>
    <xf numFmtId="0" fontId="41" fillId="0" borderId="13" xfId="40" applyFont="1" applyFill="1" applyBorder="1" applyAlignment="1">
      <alignment vertical="center" wrapText="1"/>
    </xf>
    <xf numFmtId="3" fontId="41" fillId="0" borderId="13" xfId="0" applyNumberFormat="1" applyFont="1" applyFill="1" applyBorder="1" applyAlignment="1"/>
    <xf numFmtId="3" fontId="41" fillId="0" borderId="14" xfId="0" applyNumberFormat="1" applyFont="1" applyFill="1" applyBorder="1" applyAlignment="1"/>
    <xf numFmtId="0" fontId="44" fillId="0" borderId="17" xfId="0" applyFont="1" applyFill="1" applyBorder="1"/>
    <xf numFmtId="0" fontId="41" fillId="0" borderId="18" xfId="40" applyFont="1" applyFill="1" applyBorder="1" applyAlignment="1">
      <alignment vertical="center" wrapText="1"/>
    </xf>
    <xf numFmtId="3" fontId="41" fillId="0" borderId="18" xfId="0" applyNumberFormat="1" applyFont="1" applyFill="1" applyBorder="1" applyAlignment="1"/>
    <xf numFmtId="3" fontId="41" fillId="0" borderId="19" xfId="0" applyNumberFormat="1" applyFont="1" applyFill="1" applyBorder="1" applyAlignment="1"/>
    <xf numFmtId="0" fontId="40" fillId="0" borderId="35" xfId="0" applyFont="1" applyFill="1" applyBorder="1"/>
    <xf numFmtId="0" fontId="43" fillId="0" borderId="36" xfId="0" applyFont="1" applyFill="1" applyBorder="1" applyAlignment="1">
      <alignment vertical="center"/>
    </xf>
    <xf numFmtId="3" fontId="43" fillId="0" borderId="36" xfId="0" applyNumberFormat="1" applyFont="1" applyFill="1" applyBorder="1"/>
    <xf numFmtId="3" fontId="43" fillId="0" borderId="37" xfId="0" applyNumberFormat="1" applyFont="1" applyFill="1" applyBorder="1"/>
    <xf numFmtId="3" fontId="41" fillId="0" borderId="13" xfId="0" applyNumberFormat="1" applyFont="1" applyFill="1" applyBorder="1"/>
    <xf numFmtId="3" fontId="41" fillId="0" borderId="14" xfId="0" applyNumberFormat="1" applyFont="1" applyFill="1" applyBorder="1"/>
    <xf numFmtId="3" fontId="41" fillId="0" borderId="18" xfId="0" applyNumberFormat="1" applyFont="1" applyFill="1" applyBorder="1"/>
    <xf numFmtId="3" fontId="41" fillId="0" borderId="19" xfId="0" applyNumberFormat="1" applyFont="1" applyFill="1" applyBorder="1"/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20" xfId="0" applyFont="1" applyFill="1" applyBorder="1"/>
    <xf numFmtId="0" fontId="43" fillId="0" borderId="21" xfId="0" applyFont="1" applyFill="1" applyBorder="1" applyAlignment="1">
      <alignment vertical="center"/>
    </xf>
    <xf numFmtId="3" fontId="43" fillId="0" borderId="21" xfId="0" applyNumberFormat="1" applyFont="1" applyFill="1" applyBorder="1"/>
    <xf numFmtId="3" fontId="43" fillId="0" borderId="26" xfId="0" applyNumberFormat="1" applyFont="1" applyFill="1" applyBorder="1"/>
    <xf numFmtId="3" fontId="41" fillId="0" borderId="18" xfId="0" applyNumberFormat="1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vertical="center"/>
    </xf>
    <xf numFmtId="3" fontId="42" fillId="0" borderId="0" xfId="0" applyNumberFormat="1" applyFont="1" applyAlignment="1">
      <alignment horizontal="right"/>
    </xf>
    <xf numFmtId="0" fontId="40" fillId="0" borderId="10" xfId="0" applyFont="1" applyBorder="1"/>
    <xf numFmtId="3" fontId="43" fillId="0" borderId="11" xfId="26" applyNumberFormat="1" applyFont="1" applyBorder="1" applyAlignment="1">
      <alignment horizontal="right" vertical="center" wrapText="1"/>
    </xf>
    <xf numFmtId="3" fontId="43" fillId="0" borderId="11" xfId="0" applyNumberFormat="1" applyFont="1" applyBorder="1" applyAlignment="1">
      <alignment vertical="center" wrapText="1"/>
    </xf>
    <xf numFmtId="3" fontId="43" fillId="0" borderId="22" xfId="0" applyNumberFormat="1" applyFont="1" applyBorder="1" applyAlignment="1">
      <alignment vertical="center" wrapText="1"/>
    </xf>
    <xf numFmtId="0" fontId="40" fillId="0" borderId="12" xfId="0" applyFont="1" applyBorder="1"/>
    <xf numFmtId="0" fontId="43" fillId="0" borderId="13" xfId="0" applyFont="1" applyFill="1" applyBorder="1" applyAlignment="1">
      <alignment vertical="center" wrapText="1"/>
    </xf>
    <xf numFmtId="3" fontId="43" fillId="0" borderId="13" xfId="26" applyNumberFormat="1" applyFont="1" applyBorder="1" applyAlignment="1">
      <alignment horizontal="right" vertical="center" wrapText="1"/>
    </xf>
    <xf numFmtId="3" fontId="43" fillId="0" borderId="13" xfId="0" applyNumberFormat="1" applyFont="1" applyBorder="1" applyAlignment="1">
      <alignment vertical="center" wrapText="1"/>
    </xf>
    <xf numFmtId="3" fontId="43" fillId="0" borderId="14" xfId="0" applyNumberFormat="1" applyFont="1" applyBorder="1" applyAlignment="1">
      <alignment vertical="center" wrapText="1"/>
    </xf>
    <xf numFmtId="3" fontId="43" fillId="0" borderId="14" xfId="26" applyNumberFormat="1" applyFont="1" applyBorder="1" applyAlignment="1">
      <alignment horizontal="right" vertical="center" wrapText="1"/>
    </xf>
    <xf numFmtId="3" fontId="43" fillId="0" borderId="13" xfId="0" applyNumberFormat="1" applyFont="1" applyFill="1" applyBorder="1" applyAlignment="1">
      <alignment wrapText="1"/>
    </xf>
    <xf numFmtId="3" fontId="41" fillId="0" borderId="13" xfId="26" applyNumberFormat="1" applyFont="1" applyBorder="1" applyAlignment="1">
      <alignment horizontal="right" vertical="center" wrapText="1"/>
    </xf>
    <xf numFmtId="3" fontId="41" fillId="0" borderId="14" xfId="26" applyNumberFormat="1" applyFont="1" applyBorder="1" applyAlignment="1">
      <alignment horizontal="right" vertical="center" wrapText="1"/>
    </xf>
    <xf numFmtId="3" fontId="41" fillId="0" borderId="18" xfId="26" applyNumberFormat="1" applyFont="1" applyBorder="1" applyAlignment="1">
      <alignment horizontal="right" vertical="center" wrapText="1"/>
    </xf>
    <xf numFmtId="3" fontId="41" fillId="0" borderId="19" xfId="26" applyNumberFormat="1" applyFont="1" applyBorder="1" applyAlignment="1">
      <alignment horizontal="right" vertical="center" wrapText="1"/>
    </xf>
    <xf numFmtId="3" fontId="46" fillId="0" borderId="14" xfId="26" applyNumberFormat="1" applyFont="1" applyBorder="1" applyAlignment="1">
      <alignment horizontal="right" vertical="center" wrapText="1"/>
    </xf>
    <xf numFmtId="0" fontId="40" fillId="0" borderId="15" xfId="0" applyFont="1" applyFill="1" applyBorder="1"/>
    <xf numFmtId="0" fontId="43" fillId="0" borderId="16" xfId="0" applyFont="1" applyFill="1" applyBorder="1" applyAlignment="1">
      <alignment vertical="center"/>
    </xf>
    <xf numFmtId="3" fontId="43" fillId="0" borderId="16" xfId="26" applyNumberFormat="1" applyFont="1" applyBorder="1" applyAlignment="1">
      <alignment horizontal="right" vertical="center" wrapText="1"/>
    </xf>
    <xf numFmtId="3" fontId="43" fillId="0" borderId="1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vertical="center" wrapText="1"/>
    </xf>
    <xf numFmtId="0" fontId="43" fillId="0" borderId="31" xfId="0" applyFont="1" applyBorder="1" applyAlignment="1">
      <alignment wrapText="1"/>
    </xf>
    <xf numFmtId="3" fontId="43" fillId="0" borderId="31" xfId="26" applyNumberFormat="1" applyFont="1" applyBorder="1" applyAlignment="1">
      <alignment horizontal="right" vertical="center" wrapText="1"/>
    </xf>
    <xf numFmtId="3" fontId="46" fillId="0" borderId="31" xfId="26" applyNumberFormat="1" applyFont="1" applyBorder="1" applyAlignment="1">
      <alignment horizontal="right" vertical="center" wrapText="1"/>
    </xf>
    <xf numFmtId="0" fontId="43" fillId="0" borderId="0" xfId="0" applyFont="1" applyFill="1" applyBorder="1"/>
    <xf numFmtId="3" fontId="43" fillId="0" borderId="0" xfId="26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3" fontId="41" fillId="0" borderId="0" xfId="26" applyNumberFormat="1" applyFont="1" applyBorder="1" applyAlignment="1">
      <alignment horizontal="right" vertical="center" wrapText="1"/>
    </xf>
    <xf numFmtId="3" fontId="42" fillId="0" borderId="0" xfId="0" applyNumberFormat="1" applyFont="1"/>
    <xf numFmtId="9" fontId="42" fillId="0" borderId="0" xfId="48" applyFont="1"/>
    <xf numFmtId="0" fontId="42" fillId="0" borderId="0" xfId="0" applyFont="1" applyBorder="1"/>
    <xf numFmtId="3" fontId="42" fillId="0" borderId="0" xfId="0" applyNumberFormat="1" applyFont="1" applyBorder="1"/>
    <xf numFmtId="165" fontId="34" fillId="0" borderId="86" xfId="26" applyNumberFormat="1" applyFont="1" applyBorder="1" applyAlignment="1">
      <alignment horizontal="center" vertical="center" wrapText="1"/>
    </xf>
    <xf numFmtId="165" fontId="30" fillId="0" borderId="29" xfId="26" applyNumberFormat="1" applyFont="1" applyBorder="1" applyAlignment="1">
      <alignment horizontal="center" vertical="center" wrapText="1"/>
    </xf>
    <xf numFmtId="165" fontId="30" fillId="0" borderId="54" xfId="26" applyNumberFormat="1" applyFont="1" applyBorder="1" applyAlignment="1">
      <alignment horizontal="center" vertical="center" wrapText="1"/>
    </xf>
    <xf numFmtId="165" fontId="30" fillId="0" borderId="55" xfId="26" applyNumberFormat="1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165" fontId="30" fillId="0" borderId="67" xfId="26" applyNumberFormat="1" applyFont="1" applyBorder="1" applyAlignment="1">
      <alignment horizontal="center" vertical="center" wrapText="1"/>
    </xf>
    <xf numFmtId="165" fontId="30" fillId="0" borderId="31" xfId="26" applyNumberFormat="1" applyFont="1" applyBorder="1" applyAlignment="1">
      <alignment horizontal="center" vertical="center" wrapText="1"/>
    </xf>
    <xf numFmtId="165" fontId="30" fillId="0" borderId="68" xfId="26" applyNumberFormat="1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165" fontId="34" fillId="0" borderId="67" xfId="26" applyNumberFormat="1" applyFont="1" applyBorder="1" applyAlignment="1">
      <alignment horizontal="center" vertical="center" wrapText="1"/>
    </xf>
    <xf numFmtId="165" fontId="34" fillId="0" borderId="31" xfId="26" applyNumberFormat="1" applyFont="1" applyBorder="1" applyAlignment="1">
      <alignment horizontal="center" vertical="center" wrapText="1"/>
    </xf>
    <xf numFmtId="165" fontId="34" fillId="0" borderId="68" xfId="26" applyNumberFormat="1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165" fontId="34" fillId="0" borderId="54" xfId="26" applyNumberFormat="1" applyFont="1" applyBorder="1" applyAlignment="1">
      <alignment horizontal="center" vertical="center" wrapText="1"/>
    </xf>
    <xf numFmtId="165" fontId="34" fillId="0" borderId="55" xfId="26" applyNumberFormat="1" applyFont="1" applyBorder="1" applyAlignment="1">
      <alignment horizontal="center" vertical="center" wrapText="1"/>
    </xf>
    <xf numFmtId="3" fontId="35" fillId="0" borderId="65" xfId="0" applyNumberFormat="1" applyFont="1" applyBorder="1" applyAlignment="1">
      <alignment horizontal="center"/>
    </xf>
    <xf numFmtId="3" fontId="35" fillId="0" borderId="66" xfId="0" applyNumberFormat="1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165" fontId="34" fillId="0" borderId="29" xfId="26" applyNumberFormat="1" applyFont="1" applyBorder="1" applyAlignment="1">
      <alignment horizontal="center" vertical="center" wrapText="1"/>
    </xf>
    <xf numFmtId="3" fontId="35" fillId="0" borderId="65" xfId="0" applyNumberFormat="1" applyFont="1" applyBorder="1" applyAlignment="1">
      <alignment horizontal="center" vertical="center" wrapText="1"/>
    </xf>
    <xf numFmtId="3" fontId="35" fillId="0" borderId="64" xfId="0" applyNumberFormat="1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29" fillId="0" borderId="83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84" xfId="0" applyFont="1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5" fillId="0" borderId="92" xfId="41" applyFont="1" applyBorder="1" applyAlignment="1">
      <alignment horizontal="center" vertical="center" wrapText="1"/>
    </xf>
    <xf numFmtId="0" fontId="25" fillId="0" borderId="18" xfId="41" applyFont="1" applyBorder="1" applyAlignment="1">
      <alignment horizontal="center" vertical="center" wrapText="1"/>
    </xf>
    <xf numFmtId="0" fontId="25" fillId="0" borderId="70" xfId="41" applyFont="1" applyBorder="1" applyAlignment="1">
      <alignment horizontal="center" vertical="center" wrapText="1"/>
    </xf>
    <xf numFmtId="0" fontId="25" fillId="0" borderId="65" xfId="41" applyFont="1" applyBorder="1" applyAlignment="1">
      <alignment horizontal="center" vertical="center"/>
    </xf>
    <xf numFmtId="0" fontId="25" fillId="0" borderId="64" xfId="41" applyFont="1" applyBorder="1" applyAlignment="1">
      <alignment horizontal="center" vertical="center"/>
    </xf>
    <xf numFmtId="0" fontId="25" fillId="0" borderId="29" xfId="41" applyFont="1" applyBorder="1" applyAlignment="1">
      <alignment horizontal="center" vertical="center" wrapText="1"/>
    </xf>
    <xf numFmtId="0" fontId="25" fillId="0" borderId="54" xfId="41" applyFont="1" applyBorder="1" applyAlignment="1">
      <alignment horizontal="center" vertical="center" wrapText="1"/>
    </xf>
    <xf numFmtId="0" fontId="25" fillId="0" borderId="55" xfId="4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65" fontId="16" fillId="0" borderId="86" xfId="26" applyNumberFormat="1" applyFont="1" applyBorder="1" applyAlignment="1">
      <alignment horizontal="center"/>
    </xf>
    <xf numFmtId="165" fontId="16" fillId="0" borderId="87" xfId="26" applyNumberFormat="1" applyFont="1" applyBorder="1" applyAlignment="1">
      <alignment horizontal="center"/>
    </xf>
    <xf numFmtId="165" fontId="16" fillId="0" borderId="88" xfId="26" applyNumberFormat="1" applyFont="1" applyBorder="1" applyAlignment="1">
      <alignment horizontal="center"/>
    </xf>
    <xf numFmtId="0" fontId="16" fillId="0" borderId="29" xfId="41" applyFont="1" applyBorder="1" applyAlignment="1">
      <alignment horizontal="center" vertical="center"/>
    </xf>
    <xf numFmtId="0" fontId="16" fillId="0" borderId="54" xfId="41" applyFont="1" applyBorder="1" applyAlignment="1">
      <alignment horizontal="center" vertical="center"/>
    </xf>
    <xf numFmtId="0" fontId="16" fillId="0" borderId="55" xfId="41" applyFont="1" applyBorder="1" applyAlignment="1">
      <alignment horizontal="center" vertical="center"/>
    </xf>
    <xf numFmtId="165" fontId="16" fillId="0" borderId="89" xfId="26" applyNumberFormat="1" applyFont="1" applyBorder="1" applyAlignment="1"/>
    <xf numFmtId="165" fontId="16" fillId="0" borderId="90" xfId="26" applyNumberFormat="1" applyFont="1" applyBorder="1" applyAlignment="1"/>
    <xf numFmtId="165" fontId="16" fillId="0" borderId="91" xfId="26" applyNumberFormat="1" applyFont="1" applyBorder="1" applyAlignment="1"/>
    <xf numFmtId="0" fontId="38" fillId="0" borderId="78" xfId="0" applyFont="1" applyBorder="1" applyAlignment="1">
      <alignment horizontal="left"/>
    </xf>
    <xf numFmtId="0" fontId="38" fillId="0" borderId="79" xfId="0" applyFont="1" applyBorder="1" applyAlignment="1">
      <alignment horizontal="left"/>
    </xf>
    <xf numFmtId="0" fontId="38" fillId="0" borderId="32" xfId="0" applyFont="1" applyBorder="1" applyAlignment="1">
      <alignment horizontal="left"/>
    </xf>
    <xf numFmtId="0" fontId="38" fillId="0" borderId="33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21" fillId="0" borderId="74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3" fillId="0" borderId="69" xfId="0" applyFont="1" applyBorder="1" applyAlignment="1">
      <alignment vertical="center" wrapText="1"/>
    </xf>
    <xf numFmtId="0" fontId="23" fillId="0" borderId="96" xfId="0" applyFont="1" applyBorder="1" applyAlignment="1">
      <alignment vertical="center" wrapText="1"/>
    </xf>
    <xf numFmtId="0" fontId="23" fillId="0" borderId="48" xfId="0" applyFont="1" applyBorder="1" applyAlignment="1">
      <alignment vertical="center" wrapText="1"/>
    </xf>
    <xf numFmtId="0" fontId="23" fillId="0" borderId="73" xfId="0" applyFont="1" applyBorder="1" applyAlignment="1">
      <alignment vertical="center" wrapText="1"/>
    </xf>
    <xf numFmtId="0" fontId="23" fillId="0" borderId="95" xfId="0" applyFont="1" applyBorder="1" applyAlignment="1">
      <alignment vertical="center" wrapText="1"/>
    </xf>
    <xf numFmtId="0" fontId="23" fillId="0" borderId="97" xfId="0" applyFont="1" applyBorder="1" applyAlignment="1">
      <alignment vertical="center" wrapText="1"/>
    </xf>
    <xf numFmtId="0" fontId="23" fillId="0" borderId="93" xfId="0" applyFont="1" applyBorder="1" applyAlignment="1">
      <alignment horizontal="left"/>
    </xf>
    <xf numFmtId="0" fontId="23" fillId="0" borderId="94" xfId="0" applyFont="1" applyBorder="1" applyAlignment="1">
      <alignment horizontal="left"/>
    </xf>
    <xf numFmtId="0" fontId="23" fillId="0" borderId="73" xfId="0" applyFont="1" applyBorder="1" applyAlignment="1">
      <alignment horizontal="left" vertical="center" wrapText="1"/>
    </xf>
    <xf numFmtId="0" fontId="23" fillId="0" borderId="95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3" fontId="34" fillId="0" borderId="65" xfId="0" applyNumberFormat="1" applyFont="1" applyBorder="1" applyAlignment="1">
      <alignment horizontal="center" vertical="center"/>
    </xf>
    <xf numFmtId="3" fontId="34" fillId="0" borderId="66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3" fontId="34" fillId="0" borderId="45" xfId="0" applyNumberFormat="1" applyFont="1" applyBorder="1" applyAlignment="1">
      <alignment horizontal="center" vertical="center"/>
    </xf>
    <xf numFmtId="3" fontId="34" fillId="0" borderId="98" xfId="0" applyNumberFormat="1" applyFont="1" applyBorder="1" applyAlignment="1">
      <alignment horizontal="center" vertical="center"/>
    </xf>
    <xf numFmtId="3" fontId="34" fillId="0" borderId="64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82" xfId="0" applyNumberFormat="1" applyFont="1" applyBorder="1" applyAlignment="1">
      <alignment horizontal="center" vertical="center" wrapText="1"/>
    </xf>
    <xf numFmtId="3" fontId="41" fillId="0" borderId="25" xfId="0" applyNumberFormat="1" applyFont="1" applyBorder="1" applyAlignment="1">
      <alignment horizontal="center" vertical="center" wrapText="1"/>
    </xf>
    <xf numFmtId="3" fontId="41" fillId="0" borderId="99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_2009kv.osztályok3" xfId="40"/>
    <cellStyle name="Normál_adósságot k. tábla" xfId="41"/>
    <cellStyle name="Normál_előterjesztés számszaki táblák 2012 (version 1) (version 1) itthon (version 2) (version 1) (version 1) (version 1)" xfId="42"/>
    <cellStyle name="Normál_Kvetési tervezetek -2000. (üres)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  <cellStyle name="Százalék" xfId="4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R34"/>
  <sheetViews>
    <sheetView view="pageBreakPreview" zoomScale="60" zoomScaleNormal="75" workbookViewId="0">
      <pane xSplit="2" ySplit="2" topLeftCell="C3" activePane="bottomRight" state="frozen"/>
      <selection activeCell="A5" sqref="A5"/>
      <selection pane="topRight" activeCell="A5" sqref="A5"/>
      <selection pane="bottomLeft" activeCell="A5" sqref="A5"/>
      <selection pane="bottomRight" activeCell="O1" sqref="O1:R1"/>
    </sheetView>
  </sheetViews>
  <sheetFormatPr defaultRowHeight="15" x14ac:dyDescent="0.2"/>
  <cols>
    <col min="1" max="1" width="8.5703125" style="186" customWidth="1"/>
    <col min="2" max="2" width="76" style="186" customWidth="1"/>
    <col min="3" max="3" width="14.42578125" style="221" customWidth="1"/>
    <col min="4" max="4" width="14.140625" style="221" customWidth="1"/>
    <col min="5" max="5" width="14.28515625" style="221" customWidth="1"/>
    <col min="6" max="6" width="13" style="221" customWidth="1"/>
    <col min="7" max="7" width="14.42578125" style="221" hidden="1" customWidth="1"/>
    <col min="8" max="8" width="14.140625" style="221" hidden="1" customWidth="1"/>
    <col min="9" max="9" width="14.28515625" style="221" hidden="1" customWidth="1"/>
    <col min="10" max="10" width="13" style="221" hidden="1" customWidth="1"/>
    <col min="11" max="11" width="14.42578125" style="221" customWidth="1"/>
    <col min="12" max="12" width="14.140625" style="221" customWidth="1"/>
    <col min="13" max="13" width="14.28515625" style="221" customWidth="1"/>
    <col min="14" max="14" width="13" style="221" customWidth="1"/>
    <col min="15" max="15" width="14.42578125" style="221" customWidth="1"/>
    <col min="16" max="16" width="14.140625" style="221" customWidth="1"/>
    <col min="17" max="17" width="14.28515625" style="221" customWidth="1"/>
    <col min="18" max="18" width="13" style="221" customWidth="1"/>
    <col min="19" max="16384" width="9.140625" style="186"/>
  </cols>
  <sheetData>
    <row r="1" spans="1:18" ht="13.5" customHeight="1" thickBot="1" x14ac:dyDescent="0.25">
      <c r="A1" s="480" t="s">
        <v>0</v>
      </c>
      <c r="B1" s="480"/>
      <c r="C1" s="478" t="s">
        <v>313</v>
      </c>
      <c r="D1" s="478"/>
      <c r="E1" s="478"/>
      <c r="F1" s="478"/>
      <c r="G1" s="478" t="s">
        <v>314</v>
      </c>
      <c r="H1" s="478"/>
      <c r="I1" s="478"/>
      <c r="J1" s="478"/>
      <c r="K1" s="477" t="s">
        <v>315</v>
      </c>
      <c r="L1" s="478"/>
      <c r="M1" s="478"/>
      <c r="N1" s="479"/>
      <c r="O1" s="478" t="s">
        <v>329</v>
      </c>
      <c r="P1" s="478"/>
      <c r="Q1" s="478"/>
      <c r="R1" s="479"/>
    </row>
    <row r="2" spans="1:18" ht="60.75" thickBot="1" x14ac:dyDescent="0.25">
      <c r="A2" s="481"/>
      <c r="B2" s="481"/>
      <c r="C2" s="119" t="s">
        <v>2</v>
      </c>
      <c r="D2" s="120" t="s">
        <v>3</v>
      </c>
      <c r="E2" s="120" t="s">
        <v>4</v>
      </c>
      <c r="F2" s="187" t="s">
        <v>5</v>
      </c>
      <c r="G2" s="119" t="s">
        <v>2</v>
      </c>
      <c r="H2" s="120" t="s">
        <v>3</v>
      </c>
      <c r="I2" s="120" t="s">
        <v>4</v>
      </c>
      <c r="J2" s="187" t="s">
        <v>5</v>
      </c>
      <c r="K2" s="119" t="s">
        <v>2</v>
      </c>
      <c r="L2" s="120" t="s">
        <v>3</v>
      </c>
      <c r="M2" s="120" t="s">
        <v>4</v>
      </c>
      <c r="N2" s="187" t="s">
        <v>5</v>
      </c>
      <c r="O2" s="119" t="s">
        <v>2</v>
      </c>
      <c r="P2" s="120" t="s">
        <v>3</v>
      </c>
      <c r="Q2" s="120" t="s">
        <v>4</v>
      </c>
      <c r="R2" s="188" t="s">
        <v>5</v>
      </c>
    </row>
    <row r="3" spans="1:18" s="193" customFormat="1" ht="30" x14ac:dyDescent="0.2">
      <c r="A3" s="189"/>
      <c r="B3" s="190" t="s">
        <v>281</v>
      </c>
      <c r="C3" s="191">
        <v>380</v>
      </c>
      <c r="D3" s="191"/>
      <c r="E3" s="191"/>
      <c r="F3" s="192">
        <f t="shared" ref="F3:F18" si="0">SUM(C3:E3)</f>
        <v>380</v>
      </c>
      <c r="G3" s="191">
        <v>380</v>
      </c>
      <c r="H3" s="191"/>
      <c r="I3" s="191"/>
      <c r="J3" s="192">
        <f t="shared" ref="J3:J9" si="1">SUM(G3:I3)</f>
        <v>380</v>
      </c>
      <c r="K3" s="191">
        <v>368</v>
      </c>
      <c r="L3" s="191"/>
      <c r="M3" s="191"/>
      <c r="N3" s="192">
        <f t="shared" ref="N3:N9" si="2">SUM(K3:M3)</f>
        <v>368</v>
      </c>
      <c r="O3" s="191">
        <f>SUM(G3+K3)</f>
        <v>748</v>
      </c>
      <c r="P3" s="191"/>
      <c r="Q3" s="191"/>
      <c r="R3" s="192">
        <f t="shared" ref="R3:R9" si="3">SUM(O3:Q3)</f>
        <v>748</v>
      </c>
    </row>
    <row r="4" spans="1:18" s="193" customFormat="1" ht="30" x14ac:dyDescent="0.2">
      <c r="A4" s="194"/>
      <c r="B4" s="195" t="s">
        <v>267</v>
      </c>
      <c r="C4" s="196">
        <v>400</v>
      </c>
      <c r="D4" s="196"/>
      <c r="E4" s="196"/>
      <c r="F4" s="197">
        <f t="shared" si="0"/>
        <v>400</v>
      </c>
      <c r="G4" s="196">
        <v>400</v>
      </c>
      <c r="H4" s="196"/>
      <c r="I4" s="196"/>
      <c r="J4" s="197">
        <f t="shared" si="1"/>
        <v>400</v>
      </c>
      <c r="K4" s="196"/>
      <c r="L4" s="196"/>
      <c r="M4" s="196"/>
      <c r="N4" s="197">
        <f t="shared" si="2"/>
        <v>0</v>
      </c>
      <c r="O4" s="196">
        <f>SUM(G4+K4)</f>
        <v>400</v>
      </c>
      <c r="P4" s="196"/>
      <c r="Q4" s="196"/>
      <c r="R4" s="197">
        <f t="shared" si="3"/>
        <v>400</v>
      </c>
    </row>
    <row r="5" spans="1:18" s="193" customFormat="1" ht="20.100000000000001" customHeight="1" thickBot="1" x14ac:dyDescent="0.25">
      <c r="A5" s="198" t="s">
        <v>6</v>
      </c>
      <c r="B5" s="199" t="s">
        <v>7</v>
      </c>
      <c r="C5" s="200">
        <f>C3+C4</f>
        <v>780</v>
      </c>
      <c r="D5" s="200"/>
      <c r="E5" s="200"/>
      <c r="F5" s="201">
        <f t="shared" si="0"/>
        <v>780</v>
      </c>
      <c r="G5" s="200">
        <f>G3+G4</f>
        <v>780</v>
      </c>
      <c r="H5" s="200">
        <f>H3+H4</f>
        <v>0</v>
      </c>
      <c r="I5" s="200">
        <f>I3+I4</f>
        <v>0</v>
      </c>
      <c r="J5" s="201">
        <f t="shared" si="1"/>
        <v>780</v>
      </c>
      <c r="K5" s="200">
        <f>K3+K4</f>
        <v>368</v>
      </c>
      <c r="L5" s="200"/>
      <c r="M5" s="200"/>
      <c r="N5" s="201">
        <f t="shared" si="2"/>
        <v>368</v>
      </c>
      <c r="O5" s="200">
        <f>O3+O4</f>
        <v>1148</v>
      </c>
      <c r="P5" s="200"/>
      <c r="Q5" s="200"/>
      <c r="R5" s="201">
        <f t="shared" si="3"/>
        <v>1148</v>
      </c>
    </row>
    <row r="6" spans="1:18" s="193" customFormat="1" ht="24.95" customHeight="1" thickBot="1" x14ac:dyDescent="0.25">
      <c r="A6" s="202" t="s">
        <v>8</v>
      </c>
      <c r="B6" s="203" t="s">
        <v>9</v>
      </c>
      <c r="C6" s="204">
        <f>C5</f>
        <v>780</v>
      </c>
      <c r="D6" s="204"/>
      <c r="E6" s="204"/>
      <c r="F6" s="204">
        <f t="shared" si="0"/>
        <v>780</v>
      </c>
      <c r="G6" s="204">
        <f>G5</f>
        <v>780</v>
      </c>
      <c r="H6" s="204">
        <f>H5</f>
        <v>0</v>
      </c>
      <c r="I6" s="204">
        <f>I5</f>
        <v>0</v>
      </c>
      <c r="J6" s="204">
        <f t="shared" si="1"/>
        <v>780</v>
      </c>
      <c r="K6" s="204">
        <f>K5</f>
        <v>368</v>
      </c>
      <c r="L6" s="204"/>
      <c r="M6" s="204"/>
      <c r="N6" s="204">
        <f t="shared" si="2"/>
        <v>368</v>
      </c>
      <c r="O6" s="204">
        <f>O5</f>
        <v>1148</v>
      </c>
      <c r="P6" s="204"/>
      <c r="Q6" s="204"/>
      <c r="R6" s="204">
        <f t="shared" si="3"/>
        <v>1148</v>
      </c>
    </row>
    <row r="7" spans="1:18" s="193" customFormat="1" ht="24.95" customHeight="1" thickBot="1" x14ac:dyDescent="0.25">
      <c r="A7" s="202" t="s">
        <v>10</v>
      </c>
      <c r="B7" s="205" t="s">
        <v>11</v>
      </c>
      <c r="C7" s="204"/>
      <c r="D7" s="204"/>
      <c r="E7" s="204"/>
      <c r="F7" s="204">
        <f t="shared" si="0"/>
        <v>0</v>
      </c>
      <c r="G7" s="204"/>
      <c r="H7" s="204"/>
      <c r="I7" s="204"/>
      <c r="J7" s="204">
        <f t="shared" si="1"/>
        <v>0</v>
      </c>
      <c r="K7" s="204"/>
      <c r="L7" s="204"/>
      <c r="M7" s="204"/>
      <c r="N7" s="204">
        <f t="shared" si="2"/>
        <v>0</v>
      </c>
      <c r="O7" s="204"/>
      <c r="P7" s="204"/>
      <c r="Q7" s="204"/>
      <c r="R7" s="204">
        <f t="shared" si="3"/>
        <v>0</v>
      </c>
    </row>
    <row r="8" spans="1:18" s="193" customFormat="1" ht="24.95" customHeight="1" thickBot="1" x14ac:dyDescent="0.25">
      <c r="A8" s="202" t="s">
        <v>12</v>
      </c>
      <c r="B8" s="203" t="s">
        <v>268</v>
      </c>
      <c r="C8" s="204"/>
      <c r="D8" s="204"/>
      <c r="E8" s="204"/>
      <c r="F8" s="204">
        <f t="shared" si="0"/>
        <v>0</v>
      </c>
      <c r="G8" s="204"/>
      <c r="H8" s="204"/>
      <c r="I8" s="204"/>
      <c r="J8" s="204">
        <f t="shared" si="1"/>
        <v>0</v>
      </c>
      <c r="K8" s="204"/>
      <c r="L8" s="204"/>
      <c r="M8" s="204"/>
      <c r="N8" s="204">
        <f t="shared" si="2"/>
        <v>0</v>
      </c>
      <c r="O8" s="204"/>
      <c r="P8" s="204"/>
      <c r="Q8" s="204"/>
      <c r="R8" s="204">
        <f t="shared" si="3"/>
        <v>0</v>
      </c>
    </row>
    <row r="9" spans="1:18" s="193" customFormat="1" ht="24.95" customHeight="1" thickBot="1" x14ac:dyDescent="0.25">
      <c r="A9" s="202" t="s">
        <v>13</v>
      </c>
      <c r="B9" s="203" t="s">
        <v>14</v>
      </c>
      <c r="C9" s="204"/>
      <c r="D9" s="204"/>
      <c r="E9" s="204"/>
      <c r="F9" s="204">
        <f t="shared" si="0"/>
        <v>0</v>
      </c>
      <c r="G9" s="204"/>
      <c r="H9" s="204"/>
      <c r="I9" s="204"/>
      <c r="J9" s="204">
        <f t="shared" si="1"/>
        <v>0</v>
      </c>
      <c r="K9" s="204"/>
      <c r="L9" s="204"/>
      <c r="M9" s="204"/>
      <c r="N9" s="204">
        <f t="shared" si="2"/>
        <v>0</v>
      </c>
      <c r="O9" s="204"/>
      <c r="P9" s="204"/>
      <c r="Q9" s="204"/>
      <c r="R9" s="204">
        <f t="shared" si="3"/>
        <v>0</v>
      </c>
    </row>
    <row r="10" spans="1:18" s="193" customFormat="1" ht="24.95" customHeight="1" thickBot="1" x14ac:dyDescent="0.25">
      <c r="A10" s="202" t="s">
        <v>15</v>
      </c>
      <c r="B10" s="203" t="s">
        <v>16</v>
      </c>
      <c r="C10" s="204"/>
      <c r="D10" s="204"/>
      <c r="E10" s="204"/>
      <c r="F10" s="204">
        <f>SUM(C10:E10)</f>
        <v>0</v>
      </c>
      <c r="G10" s="204"/>
      <c r="H10" s="204"/>
      <c r="I10" s="204"/>
      <c r="J10" s="204">
        <f>SUM(G10:I10)</f>
        <v>0</v>
      </c>
      <c r="K10" s="204"/>
      <c r="L10" s="204"/>
      <c r="M10" s="204"/>
      <c r="N10" s="204">
        <f>SUM(K10:M10)</f>
        <v>0</v>
      </c>
      <c r="O10" s="204"/>
      <c r="P10" s="204"/>
      <c r="Q10" s="204"/>
      <c r="R10" s="204">
        <f>SUM(O10:Q10)</f>
        <v>0</v>
      </c>
    </row>
    <row r="11" spans="1:18" s="193" customFormat="1" ht="24.95" customHeight="1" thickBot="1" x14ac:dyDescent="0.25">
      <c r="A11" s="202" t="s">
        <v>17</v>
      </c>
      <c r="B11" s="203" t="s">
        <v>18</v>
      </c>
      <c r="C11" s="204"/>
      <c r="D11" s="204"/>
      <c r="E11" s="204"/>
      <c r="F11" s="204">
        <f>SUM(C11:E11)</f>
        <v>0</v>
      </c>
      <c r="G11" s="204"/>
      <c r="H11" s="204"/>
      <c r="I11" s="204"/>
      <c r="J11" s="204">
        <f>SUM(G11:I11)</f>
        <v>0</v>
      </c>
      <c r="K11" s="204"/>
      <c r="L11" s="204"/>
      <c r="M11" s="204"/>
      <c r="N11" s="204">
        <f>SUM(K11:M11)</f>
        <v>0</v>
      </c>
      <c r="O11" s="204"/>
      <c r="P11" s="204"/>
      <c r="Q11" s="204"/>
      <c r="R11" s="204">
        <f>SUM(O11:Q11)</f>
        <v>0</v>
      </c>
    </row>
    <row r="12" spans="1:18" s="193" customFormat="1" ht="24.95" customHeight="1" thickBot="1" x14ac:dyDescent="0.25">
      <c r="A12" s="202" t="s">
        <v>19</v>
      </c>
      <c r="B12" s="203" t="s">
        <v>20</v>
      </c>
      <c r="C12" s="204"/>
      <c r="D12" s="204"/>
      <c r="E12" s="204"/>
      <c r="F12" s="204">
        <f>SUM(C12:E12)</f>
        <v>0</v>
      </c>
      <c r="G12" s="204"/>
      <c r="H12" s="204"/>
      <c r="I12" s="204"/>
      <c r="J12" s="204">
        <f>SUM(G12:I12)</f>
        <v>0</v>
      </c>
      <c r="K12" s="204"/>
      <c r="L12" s="204"/>
      <c r="M12" s="204"/>
      <c r="N12" s="204">
        <f>SUM(K12:M12)</f>
        <v>0</v>
      </c>
      <c r="O12" s="204"/>
      <c r="P12" s="204"/>
      <c r="Q12" s="204"/>
      <c r="R12" s="204">
        <f>SUM(O12:Q12)</f>
        <v>0</v>
      </c>
    </row>
    <row r="13" spans="1:18" s="193" customFormat="1" ht="33.75" customHeight="1" thickBot="1" x14ac:dyDescent="0.25">
      <c r="A13" s="138" t="s">
        <v>21</v>
      </c>
      <c r="B13" s="139" t="s">
        <v>22</v>
      </c>
      <c r="C13" s="140">
        <f>C6+C7+C9+C10</f>
        <v>780</v>
      </c>
      <c r="D13" s="140"/>
      <c r="E13" s="140"/>
      <c r="F13" s="140">
        <f t="shared" si="0"/>
        <v>780</v>
      </c>
      <c r="G13" s="140">
        <f>G6+G7+G9+G10</f>
        <v>780</v>
      </c>
      <c r="H13" s="140">
        <f>H6+H7+H9+H10</f>
        <v>0</v>
      </c>
      <c r="I13" s="140">
        <f>I6+I7+I9+I10</f>
        <v>0</v>
      </c>
      <c r="J13" s="140">
        <f t="shared" ref="J13:J18" si="4">SUM(G13:I13)</f>
        <v>780</v>
      </c>
      <c r="K13" s="140">
        <f>K6+K7+K9+K10</f>
        <v>368</v>
      </c>
      <c r="L13" s="140"/>
      <c r="M13" s="140"/>
      <c r="N13" s="140">
        <f t="shared" ref="N13:N18" si="5">SUM(K13:M13)</f>
        <v>368</v>
      </c>
      <c r="O13" s="140">
        <f>O6+O7+O9+O10</f>
        <v>1148</v>
      </c>
      <c r="P13" s="140"/>
      <c r="Q13" s="140"/>
      <c r="R13" s="140">
        <f t="shared" ref="R13:R18" si="6">SUM(O13:Q13)</f>
        <v>1148</v>
      </c>
    </row>
    <row r="14" spans="1:18" s="153" customFormat="1" ht="15.6" customHeight="1" x14ac:dyDescent="0.2">
      <c r="A14" s="150"/>
      <c r="B14" s="206" t="s">
        <v>311</v>
      </c>
      <c r="C14" s="152">
        <v>219</v>
      </c>
      <c r="D14" s="152"/>
      <c r="E14" s="152"/>
      <c r="F14" s="152">
        <f t="shared" si="0"/>
        <v>219</v>
      </c>
      <c r="G14" s="152">
        <v>219</v>
      </c>
      <c r="H14" s="152"/>
      <c r="I14" s="152"/>
      <c r="J14" s="152">
        <f t="shared" si="4"/>
        <v>219</v>
      </c>
      <c r="K14" s="152"/>
      <c r="L14" s="152"/>
      <c r="M14" s="152"/>
      <c r="N14" s="152">
        <f t="shared" si="5"/>
        <v>0</v>
      </c>
      <c r="O14" s="152">
        <f>SUM(G14+K14)</f>
        <v>219</v>
      </c>
      <c r="P14" s="152"/>
      <c r="Q14" s="152"/>
      <c r="R14" s="152">
        <f t="shared" si="6"/>
        <v>219</v>
      </c>
    </row>
    <row r="15" spans="1:18" s="153" customFormat="1" ht="15.6" customHeight="1" x14ac:dyDescent="0.2">
      <c r="A15" s="154"/>
      <c r="B15" s="207" t="s">
        <v>312</v>
      </c>
      <c r="C15" s="156"/>
      <c r="D15" s="156"/>
      <c r="E15" s="156"/>
      <c r="F15" s="156">
        <f t="shared" si="0"/>
        <v>0</v>
      </c>
      <c r="G15" s="156"/>
      <c r="H15" s="156"/>
      <c r="I15" s="156"/>
      <c r="J15" s="156">
        <f t="shared" si="4"/>
        <v>0</v>
      </c>
      <c r="K15" s="156"/>
      <c r="L15" s="156"/>
      <c r="M15" s="156"/>
      <c r="N15" s="156">
        <f t="shared" si="5"/>
        <v>0</v>
      </c>
      <c r="O15" s="156"/>
      <c r="P15" s="156"/>
      <c r="Q15" s="156"/>
      <c r="R15" s="156">
        <f t="shared" si="6"/>
        <v>0</v>
      </c>
    </row>
    <row r="16" spans="1:18" s="137" customFormat="1" ht="15.6" customHeight="1" x14ac:dyDescent="0.2">
      <c r="A16" s="208" t="s">
        <v>23</v>
      </c>
      <c r="B16" s="209" t="s">
        <v>24</v>
      </c>
      <c r="C16" s="210">
        <f>SUM(C14:C15)</f>
        <v>219</v>
      </c>
      <c r="D16" s="210">
        <f>SUM(D14:D15)</f>
        <v>0</v>
      </c>
      <c r="E16" s="210">
        <f>SUM(E14:E15)</f>
        <v>0</v>
      </c>
      <c r="F16" s="210">
        <f t="shared" si="0"/>
        <v>219</v>
      </c>
      <c r="G16" s="210">
        <f>SUM(G14:G15)</f>
        <v>219</v>
      </c>
      <c r="H16" s="210">
        <f>SUM(H14:H15)</f>
        <v>0</v>
      </c>
      <c r="I16" s="210">
        <f>SUM(I14:I15)</f>
        <v>0</v>
      </c>
      <c r="J16" s="210">
        <f t="shared" si="4"/>
        <v>219</v>
      </c>
      <c r="K16" s="210">
        <f>SUM(K14:K15)</f>
        <v>0</v>
      </c>
      <c r="L16" s="210">
        <f>SUM(L14:L15)</f>
        <v>0</v>
      </c>
      <c r="M16" s="210">
        <f>SUM(M14:M15)</f>
        <v>0</v>
      </c>
      <c r="N16" s="210">
        <f t="shared" si="5"/>
        <v>0</v>
      </c>
      <c r="O16" s="210">
        <f>SUM(O14:O15)</f>
        <v>219</v>
      </c>
      <c r="P16" s="210">
        <f>SUM(P14:P15)</f>
        <v>0</v>
      </c>
      <c r="Q16" s="210">
        <f>SUM(Q14:Q15)</f>
        <v>0</v>
      </c>
      <c r="R16" s="210">
        <f t="shared" si="6"/>
        <v>219</v>
      </c>
    </row>
    <row r="17" spans="1:18" s="137" customFormat="1" ht="15.6" customHeight="1" x14ac:dyDescent="0.2">
      <c r="A17" s="208" t="s">
        <v>25</v>
      </c>
      <c r="B17" s="209" t="s">
        <v>26</v>
      </c>
      <c r="C17" s="210">
        <f t="shared" ref="C17:E19" si="7">C16</f>
        <v>219</v>
      </c>
      <c r="D17" s="210">
        <f t="shared" si="7"/>
        <v>0</v>
      </c>
      <c r="E17" s="210">
        <f t="shared" si="7"/>
        <v>0</v>
      </c>
      <c r="F17" s="211">
        <f t="shared" si="0"/>
        <v>219</v>
      </c>
      <c r="G17" s="210">
        <f t="shared" ref="G17:I17" si="8">G16</f>
        <v>219</v>
      </c>
      <c r="H17" s="210">
        <f t="shared" si="8"/>
        <v>0</v>
      </c>
      <c r="I17" s="210">
        <f t="shared" si="8"/>
        <v>0</v>
      </c>
      <c r="J17" s="211">
        <f t="shared" si="4"/>
        <v>219</v>
      </c>
      <c r="K17" s="210">
        <f t="shared" ref="K17:M17" si="9">K16</f>
        <v>0</v>
      </c>
      <c r="L17" s="210">
        <f t="shared" si="9"/>
        <v>0</v>
      </c>
      <c r="M17" s="210">
        <f t="shared" si="9"/>
        <v>0</v>
      </c>
      <c r="N17" s="211">
        <f t="shared" si="5"/>
        <v>0</v>
      </c>
      <c r="O17" s="210">
        <f t="shared" ref="O17:Q17" si="10">O16</f>
        <v>219</v>
      </c>
      <c r="P17" s="210">
        <f t="shared" si="10"/>
        <v>0</v>
      </c>
      <c r="Q17" s="210">
        <f t="shared" si="10"/>
        <v>0</v>
      </c>
      <c r="R17" s="211">
        <f t="shared" si="6"/>
        <v>219</v>
      </c>
    </row>
    <row r="18" spans="1:18" s="193" customFormat="1" ht="20.100000000000001" customHeight="1" thickBot="1" x14ac:dyDescent="0.25">
      <c r="A18" s="212" t="s">
        <v>27</v>
      </c>
      <c r="B18" s="213" t="s">
        <v>28</v>
      </c>
      <c r="C18" s="214">
        <f t="shared" si="7"/>
        <v>219</v>
      </c>
      <c r="D18" s="214">
        <f t="shared" si="7"/>
        <v>0</v>
      </c>
      <c r="E18" s="214">
        <f t="shared" si="7"/>
        <v>0</v>
      </c>
      <c r="F18" s="214">
        <f t="shared" si="0"/>
        <v>219</v>
      </c>
      <c r="G18" s="214">
        <f t="shared" ref="G18:I18" si="11">G17</f>
        <v>219</v>
      </c>
      <c r="H18" s="214">
        <f t="shared" si="11"/>
        <v>0</v>
      </c>
      <c r="I18" s="214">
        <f t="shared" si="11"/>
        <v>0</v>
      </c>
      <c r="J18" s="214">
        <f t="shared" si="4"/>
        <v>219</v>
      </c>
      <c r="K18" s="214">
        <f t="shared" ref="K18:M18" si="12">K17</f>
        <v>0</v>
      </c>
      <c r="L18" s="214">
        <f t="shared" si="12"/>
        <v>0</v>
      </c>
      <c r="M18" s="214">
        <f t="shared" si="12"/>
        <v>0</v>
      </c>
      <c r="N18" s="214">
        <f t="shared" si="5"/>
        <v>0</v>
      </c>
      <c r="O18" s="214">
        <f t="shared" ref="O18:Q18" si="13">O17</f>
        <v>219</v>
      </c>
      <c r="P18" s="214">
        <f t="shared" si="13"/>
        <v>0</v>
      </c>
      <c r="Q18" s="214">
        <f t="shared" si="13"/>
        <v>0</v>
      </c>
      <c r="R18" s="214">
        <f t="shared" si="6"/>
        <v>219</v>
      </c>
    </row>
    <row r="19" spans="1:18" s="193" customFormat="1" ht="24.95" customHeight="1" thickBot="1" x14ac:dyDescent="0.25">
      <c r="A19" s="215" t="s">
        <v>29</v>
      </c>
      <c r="B19" s="216" t="s">
        <v>30</v>
      </c>
      <c r="C19" s="217">
        <f t="shared" si="7"/>
        <v>219</v>
      </c>
      <c r="D19" s="217">
        <f t="shared" si="7"/>
        <v>0</v>
      </c>
      <c r="E19" s="217">
        <f t="shared" si="7"/>
        <v>0</v>
      </c>
      <c r="F19" s="217">
        <f>SUM(C19:E19)</f>
        <v>219</v>
      </c>
      <c r="G19" s="217">
        <f t="shared" ref="G19:I19" si="14">G18</f>
        <v>219</v>
      </c>
      <c r="H19" s="217">
        <f t="shared" si="14"/>
        <v>0</v>
      </c>
      <c r="I19" s="217">
        <f t="shared" si="14"/>
        <v>0</v>
      </c>
      <c r="J19" s="217">
        <f>SUM(G19:I19)</f>
        <v>219</v>
      </c>
      <c r="K19" s="217">
        <f t="shared" ref="K19:M19" si="15">K18</f>
        <v>0</v>
      </c>
      <c r="L19" s="217">
        <f t="shared" si="15"/>
        <v>0</v>
      </c>
      <c r="M19" s="217">
        <f t="shared" si="15"/>
        <v>0</v>
      </c>
      <c r="N19" s="217">
        <f>SUM(K19:M19)</f>
        <v>0</v>
      </c>
      <c r="O19" s="217">
        <f t="shared" ref="O19:Q19" si="16">O18</f>
        <v>219</v>
      </c>
      <c r="P19" s="217">
        <f t="shared" si="16"/>
        <v>0</v>
      </c>
      <c r="Q19" s="217">
        <f t="shared" si="16"/>
        <v>0</v>
      </c>
      <c r="R19" s="217">
        <f>SUM(O19:Q19)</f>
        <v>219</v>
      </c>
    </row>
    <row r="20" spans="1:18" s="170" customFormat="1" ht="48.75" customHeight="1" thickBot="1" x14ac:dyDescent="0.25">
      <c r="A20" s="218"/>
      <c r="B20" s="219" t="s">
        <v>31</v>
      </c>
      <c r="C20" s="144">
        <f>C13+C19</f>
        <v>999</v>
      </c>
      <c r="D20" s="144">
        <f>D13+D19</f>
        <v>0</v>
      </c>
      <c r="E20" s="144">
        <f>E13+E19</f>
        <v>0</v>
      </c>
      <c r="F20" s="144">
        <f>SUM(C20:E20)</f>
        <v>999</v>
      </c>
      <c r="G20" s="144">
        <f>G13+G19</f>
        <v>999</v>
      </c>
      <c r="H20" s="144">
        <f>H13+H19</f>
        <v>0</v>
      </c>
      <c r="I20" s="144">
        <f>I13+I19</f>
        <v>0</v>
      </c>
      <c r="J20" s="144">
        <f>SUM(G20:I20)</f>
        <v>999</v>
      </c>
      <c r="K20" s="144">
        <f>K13+K19</f>
        <v>368</v>
      </c>
      <c r="L20" s="144">
        <f>L13+L19</f>
        <v>0</v>
      </c>
      <c r="M20" s="144">
        <f>M13+M19</f>
        <v>0</v>
      </c>
      <c r="N20" s="144">
        <f>SUM(K20:M20)</f>
        <v>368</v>
      </c>
      <c r="O20" s="144">
        <f>O13+O19</f>
        <v>1367</v>
      </c>
      <c r="P20" s="144">
        <f>P13+P19</f>
        <v>0</v>
      </c>
      <c r="Q20" s="144">
        <f>Q13+Q19</f>
        <v>0</v>
      </c>
      <c r="R20" s="144">
        <f>SUM(O20:Q20)</f>
        <v>1367</v>
      </c>
    </row>
    <row r="21" spans="1:18" s="153" customFormat="1" ht="17.25" customHeight="1" thickBot="1" x14ac:dyDescent="0.25"/>
    <row r="22" spans="1:18" s="153" customFormat="1" ht="17.25" customHeight="1" x14ac:dyDescent="0.2">
      <c r="A22" s="150"/>
      <c r="B22" s="151" t="s">
        <v>32</v>
      </c>
      <c r="C22" s="152">
        <f t="shared" ref="C22:E23" si="17">C6+C9</f>
        <v>780</v>
      </c>
      <c r="D22" s="152">
        <f t="shared" si="17"/>
        <v>0</v>
      </c>
      <c r="E22" s="152">
        <f t="shared" si="17"/>
        <v>0</v>
      </c>
      <c r="F22" s="152">
        <f>SUM(C22:E22)</f>
        <v>780</v>
      </c>
      <c r="G22" s="152">
        <f t="shared" ref="G22:I22" si="18">G6+G9</f>
        <v>780</v>
      </c>
      <c r="H22" s="152">
        <f t="shared" si="18"/>
        <v>0</v>
      </c>
      <c r="I22" s="152">
        <f t="shared" si="18"/>
        <v>0</v>
      </c>
      <c r="J22" s="152">
        <f>SUM(G22:I22)</f>
        <v>780</v>
      </c>
      <c r="K22" s="152">
        <f t="shared" ref="K22:M22" si="19">K6+K9</f>
        <v>368</v>
      </c>
      <c r="L22" s="152">
        <f t="shared" si="19"/>
        <v>0</v>
      </c>
      <c r="M22" s="152">
        <f t="shared" si="19"/>
        <v>0</v>
      </c>
      <c r="N22" s="152">
        <f>SUM(K22:M22)</f>
        <v>368</v>
      </c>
      <c r="O22" s="152">
        <f t="shared" ref="O22:Q22" si="20">O6+O9</f>
        <v>1148</v>
      </c>
      <c r="P22" s="152">
        <f t="shared" si="20"/>
        <v>0</v>
      </c>
      <c r="Q22" s="152">
        <f t="shared" si="20"/>
        <v>0</v>
      </c>
      <c r="R22" s="152">
        <f>SUM(O22:Q22)</f>
        <v>1148</v>
      </c>
    </row>
    <row r="23" spans="1:18" s="153" customFormat="1" ht="17.25" customHeight="1" x14ac:dyDescent="0.2">
      <c r="A23" s="154"/>
      <c r="B23" s="155" t="s">
        <v>33</v>
      </c>
      <c r="C23" s="156">
        <f t="shared" si="17"/>
        <v>0</v>
      </c>
      <c r="D23" s="156">
        <f t="shared" si="17"/>
        <v>0</v>
      </c>
      <c r="E23" s="156">
        <f t="shared" si="17"/>
        <v>0</v>
      </c>
      <c r="F23" s="156">
        <f t="shared" ref="F23:F28" si="21">SUM(C23:E23)</f>
        <v>0</v>
      </c>
      <c r="G23" s="156">
        <f t="shared" ref="G23:I23" si="22">G7+G10</f>
        <v>0</v>
      </c>
      <c r="H23" s="156">
        <f t="shared" si="22"/>
        <v>0</v>
      </c>
      <c r="I23" s="156">
        <f t="shared" si="22"/>
        <v>0</v>
      </c>
      <c r="J23" s="156">
        <f t="shared" ref="J23:J28" si="23">SUM(G23:I23)</f>
        <v>0</v>
      </c>
      <c r="K23" s="156">
        <f t="shared" ref="K23:M23" si="24">K7+K10</f>
        <v>0</v>
      </c>
      <c r="L23" s="156">
        <f t="shared" si="24"/>
        <v>0</v>
      </c>
      <c r="M23" s="156">
        <f t="shared" si="24"/>
        <v>0</v>
      </c>
      <c r="N23" s="156">
        <f t="shared" ref="N23:N28" si="25">SUM(K23:M23)</f>
        <v>0</v>
      </c>
      <c r="O23" s="156">
        <f t="shared" ref="O23:Q23" si="26">O7+O10</f>
        <v>0</v>
      </c>
      <c r="P23" s="156">
        <f t="shared" si="26"/>
        <v>0</v>
      </c>
      <c r="Q23" s="156">
        <f t="shared" si="26"/>
        <v>0</v>
      </c>
      <c r="R23" s="156">
        <f t="shared" ref="R23:R28" si="27">SUM(O23:Q23)</f>
        <v>0</v>
      </c>
    </row>
    <row r="24" spans="1:18" s="153" customFormat="1" ht="17.25" customHeight="1" x14ac:dyDescent="0.2">
      <c r="A24" s="154"/>
      <c r="B24" s="155" t="s">
        <v>34</v>
      </c>
      <c r="C24" s="156">
        <f t="shared" ref="C24:E25" si="28">C14</f>
        <v>219</v>
      </c>
      <c r="D24" s="156">
        <f t="shared" si="28"/>
        <v>0</v>
      </c>
      <c r="E24" s="156">
        <f t="shared" si="28"/>
        <v>0</v>
      </c>
      <c r="F24" s="156">
        <f t="shared" si="21"/>
        <v>219</v>
      </c>
      <c r="G24" s="156">
        <f t="shared" ref="G24:I24" si="29">G14</f>
        <v>219</v>
      </c>
      <c r="H24" s="156">
        <f t="shared" si="29"/>
        <v>0</v>
      </c>
      <c r="I24" s="156">
        <f t="shared" si="29"/>
        <v>0</v>
      </c>
      <c r="J24" s="156">
        <f t="shared" si="23"/>
        <v>219</v>
      </c>
      <c r="K24" s="156">
        <f t="shared" ref="K24:M24" si="30">K14</f>
        <v>0</v>
      </c>
      <c r="L24" s="156">
        <f t="shared" si="30"/>
        <v>0</v>
      </c>
      <c r="M24" s="156">
        <f t="shared" si="30"/>
        <v>0</v>
      </c>
      <c r="N24" s="156">
        <f t="shared" si="25"/>
        <v>0</v>
      </c>
      <c r="O24" s="156">
        <f t="shared" ref="O24:Q24" si="31">O14</f>
        <v>219</v>
      </c>
      <c r="P24" s="156">
        <f t="shared" si="31"/>
        <v>0</v>
      </c>
      <c r="Q24" s="156">
        <f t="shared" si="31"/>
        <v>0</v>
      </c>
      <c r="R24" s="156">
        <f t="shared" si="27"/>
        <v>219</v>
      </c>
    </row>
    <row r="25" spans="1:18" s="153" customFormat="1" ht="17.25" customHeight="1" thickBot="1" x14ac:dyDescent="0.25">
      <c r="A25" s="157"/>
      <c r="B25" s="158" t="s">
        <v>35</v>
      </c>
      <c r="C25" s="159">
        <f t="shared" si="28"/>
        <v>0</v>
      </c>
      <c r="D25" s="159">
        <f t="shared" si="28"/>
        <v>0</v>
      </c>
      <c r="E25" s="159">
        <f t="shared" si="28"/>
        <v>0</v>
      </c>
      <c r="F25" s="220">
        <f t="shared" si="21"/>
        <v>0</v>
      </c>
      <c r="G25" s="159">
        <f t="shared" ref="G25:I25" si="32">G15</f>
        <v>0</v>
      </c>
      <c r="H25" s="159">
        <f t="shared" si="32"/>
        <v>0</v>
      </c>
      <c r="I25" s="159">
        <f t="shared" si="32"/>
        <v>0</v>
      </c>
      <c r="J25" s="220">
        <f t="shared" si="23"/>
        <v>0</v>
      </c>
      <c r="K25" s="159">
        <f t="shared" ref="K25:M25" si="33">K15</f>
        <v>0</v>
      </c>
      <c r="L25" s="159">
        <f t="shared" si="33"/>
        <v>0</v>
      </c>
      <c r="M25" s="159">
        <f t="shared" si="33"/>
        <v>0</v>
      </c>
      <c r="N25" s="220">
        <f t="shared" si="25"/>
        <v>0</v>
      </c>
      <c r="O25" s="159">
        <f t="shared" ref="O25:Q25" si="34">O15</f>
        <v>0</v>
      </c>
      <c r="P25" s="159">
        <f t="shared" si="34"/>
        <v>0</v>
      </c>
      <c r="Q25" s="159">
        <f t="shared" si="34"/>
        <v>0</v>
      </c>
      <c r="R25" s="220">
        <f t="shared" si="27"/>
        <v>0</v>
      </c>
    </row>
    <row r="26" spans="1:18" s="163" customFormat="1" ht="17.25" customHeight="1" x14ac:dyDescent="0.2">
      <c r="A26" s="160"/>
      <c r="B26" s="161" t="s">
        <v>36</v>
      </c>
      <c r="C26" s="162">
        <f t="shared" ref="C26:E27" si="35">C22+C24</f>
        <v>999</v>
      </c>
      <c r="D26" s="161">
        <f t="shared" si="35"/>
        <v>0</v>
      </c>
      <c r="E26" s="161">
        <f t="shared" si="35"/>
        <v>0</v>
      </c>
      <c r="F26" s="162">
        <f t="shared" si="21"/>
        <v>999</v>
      </c>
      <c r="G26" s="162">
        <f t="shared" ref="G26:I26" si="36">G22+G24</f>
        <v>999</v>
      </c>
      <c r="H26" s="161">
        <f t="shared" si="36"/>
        <v>0</v>
      </c>
      <c r="I26" s="161">
        <f t="shared" si="36"/>
        <v>0</v>
      </c>
      <c r="J26" s="162">
        <f t="shared" si="23"/>
        <v>999</v>
      </c>
      <c r="K26" s="162">
        <f t="shared" ref="K26:M26" si="37">K22+K24</f>
        <v>368</v>
      </c>
      <c r="L26" s="161">
        <f t="shared" si="37"/>
        <v>0</v>
      </c>
      <c r="M26" s="161">
        <f t="shared" si="37"/>
        <v>0</v>
      </c>
      <c r="N26" s="162">
        <f t="shared" si="25"/>
        <v>368</v>
      </c>
      <c r="O26" s="162">
        <f t="shared" ref="O26:Q26" si="38">O22+O24</f>
        <v>1367</v>
      </c>
      <c r="P26" s="161">
        <f t="shared" si="38"/>
        <v>0</v>
      </c>
      <c r="Q26" s="161">
        <f t="shared" si="38"/>
        <v>0</v>
      </c>
      <c r="R26" s="162">
        <f t="shared" si="27"/>
        <v>1367</v>
      </c>
    </row>
    <row r="27" spans="1:18" s="163" customFormat="1" ht="17.25" customHeight="1" thickBot="1" x14ac:dyDescent="0.25">
      <c r="A27" s="164"/>
      <c r="B27" s="165" t="s">
        <v>37</v>
      </c>
      <c r="C27" s="166">
        <f t="shared" si="35"/>
        <v>0</v>
      </c>
      <c r="D27" s="166">
        <f t="shared" si="35"/>
        <v>0</v>
      </c>
      <c r="E27" s="165">
        <f t="shared" si="35"/>
        <v>0</v>
      </c>
      <c r="F27" s="166">
        <f t="shared" si="21"/>
        <v>0</v>
      </c>
      <c r="G27" s="166">
        <f t="shared" ref="G27:I27" si="39">G23+G25</f>
        <v>0</v>
      </c>
      <c r="H27" s="166">
        <f t="shared" si="39"/>
        <v>0</v>
      </c>
      <c r="I27" s="165">
        <f t="shared" si="39"/>
        <v>0</v>
      </c>
      <c r="J27" s="166">
        <f t="shared" si="23"/>
        <v>0</v>
      </c>
      <c r="K27" s="166">
        <f t="shared" ref="K27:M27" si="40">K23+K25</f>
        <v>0</v>
      </c>
      <c r="L27" s="166">
        <f t="shared" si="40"/>
        <v>0</v>
      </c>
      <c r="M27" s="165">
        <f t="shared" si="40"/>
        <v>0</v>
      </c>
      <c r="N27" s="166">
        <f t="shared" si="25"/>
        <v>0</v>
      </c>
      <c r="O27" s="166">
        <f t="shared" ref="O27:Q27" si="41">O23+O25</f>
        <v>0</v>
      </c>
      <c r="P27" s="166">
        <f t="shared" si="41"/>
        <v>0</v>
      </c>
      <c r="Q27" s="165">
        <f t="shared" si="41"/>
        <v>0</v>
      </c>
      <c r="R27" s="166">
        <f t="shared" si="27"/>
        <v>0</v>
      </c>
    </row>
    <row r="28" spans="1:18" s="163" customFormat="1" ht="17.25" customHeight="1" thickBot="1" x14ac:dyDescent="0.25">
      <c r="A28" s="167"/>
      <c r="B28" s="168" t="s">
        <v>38</v>
      </c>
      <c r="C28" s="169">
        <f>C26+C27</f>
        <v>999</v>
      </c>
      <c r="D28" s="166">
        <f>D26+D27</f>
        <v>0</v>
      </c>
      <c r="E28" s="168">
        <f>E26+E27</f>
        <v>0</v>
      </c>
      <c r="F28" s="169">
        <f t="shared" si="21"/>
        <v>999</v>
      </c>
      <c r="G28" s="169">
        <f>G26+G27</f>
        <v>999</v>
      </c>
      <c r="H28" s="166">
        <f>H26+H27</f>
        <v>0</v>
      </c>
      <c r="I28" s="168">
        <f>I26+I27</f>
        <v>0</v>
      </c>
      <c r="J28" s="169">
        <f t="shared" si="23"/>
        <v>999</v>
      </c>
      <c r="K28" s="169">
        <f>K26+K27</f>
        <v>368</v>
      </c>
      <c r="L28" s="166">
        <f>L26+L27</f>
        <v>0</v>
      </c>
      <c r="M28" s="168">
        <f>M26+M27</f>
        <v>0</v>
      </c>
      <c r="N28" s="169">
        <f t="shared" si="25"/>
        <v>368</v>
      </c>
      <c r="O28" s="169">
        <f>O26+O27</f>
        <v>1367</v>
      </c>
      <c r="P28" s="166">
        <f>P26+P27</f>
        <v>0</v>
      </c>
      <c r="Q28" s="168">
        <f>Q26+Q27</f>
        <v>0</v>
      </c>
      <c r="R28" s="169">
        <f t="shared" si="27"/>
        <v>1367</v>
      </c>
    </row>
    <row r="29" spans="1:18" s="153" customFormat="1" ht="17.25" customHeight="1" x14ac:dyDescent="0.2"/>
    <row r="30" spans="1:18" s="153" customFormat="1" ht="17.25" customHeight="1" x14ac:dyDescent="0.2"/>
    <row r="31" spans="1:18" s="153" customFormat="1" ht="17.25" customHeight="1" x14ac:dyDescent="0.2"/>
    <row r="32" spans="1:18" s="153" customFormat="1" ht="17.25" customHeight="1" x14ac:dyDescent="0.2"/>
    <row r="33" s="153" customFormat="1" ht="17.25" customHeight="1" x14ac:dyDescent="0.2"/>
    <row r="34" s="141" customFormat="1" ht="30" customHeight="1" x14ac:dyDescent="0.2"/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56" orientation="landscape" horizontalDpi="4294967293" r:id="rId1"/>
  <headerFooter alignWithMargins="0">
    <oddHeader xml:space="preserve">&amp;C&amp;"Times New Roman,Normál"PESTERZSÉBETI BOLGÁR ÖNKORMÁNYZAT
 2015. ÉVI 
BEVÉTELEI (e Ft)
&amp;R&amp;"Times New Roman,Normál"1. sz. melléklet&amp;"MS Sans Serif,Normál"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pageSetUpPr fitToPage="1"/>
  </sheetPr>
  <dimension ref="A1:S27"/>
  <sheetViews>
    <sheetView zoomScaleNormal="100" workbookViewId="0">
      <selection sqref="A1:XFD1048576"/>
    </sheetView>
  </sheetViews>
  <sheetFormatPr defaultColWidth="8.85546875" defaultRowHeight="12.75" x14ac:dyDescent="0.2"/>
  <cols>
    <col min="1" max="1" width="8.85546875" style="175"/>
    <col min="2" max="2" width="53.28515625" style="368" customWidth="1"/>
    <col min="3" max="3" width="9.85546875" style="368" customWidth="1"/>
    <col min="4" max="4" width="9.140625" style="368" customWidth="1"/>
    <col min="5" max="5" width="9" style="368" customWidth="1"/>
    <col min="6" max="6" width="9.28515625" style="368" customWidth="1"/>
    <col min="7" max="7" width="9.85546875" style="368" customWidth="1"/>
    <col min="8" max="8" width="9.42578125" style="368" customWidth="1"/>
    <col min="9" max="9" width="9.5703125" style="368" customWidth="1"/>
    <col min="10" max="12" width="9" style="368" customWidth="1"/>
    <col min="13" max="13" width="9.140625" style="368" customWidth="1"/>
    <col min="14" max="14" width="9.140625" style="368" bestFit="1" customWidth="1"/>
    <col min="15" max="15" width="9" style="368" customWidth="1"/>
    <col min="16" max="16" width="10.140625" style="368" hidden="1" customWidth="1"/>
    <col min="17" max="17" width="8.85546875" style="368" hidden="1" customWidth="1"/>
    <col min="18" max="18" width="12.7109375" style="368" bestFit="1" customWidth="1"/>
    <col min="19" max="19" width="9.42578125" style="368" bestFit="1" customWidth="1"/>
    <col min="20" max="30" width="9" style="175" bestFit="1" customWidth="1"/>
    <col min="31" max="16384" width="8.85546875" style="175"/>
  </cols>
  <sheetData>
    <row r="1" spans="1:19" ht="16.899999999999999" customHeight="1" x14ac:dyDescent="0.2">
      <c r="A1" s="566" t="s">
        <v>71</v>
      </c>
      <c r="B1" s="566" t="s">
        <v>194</v>
      </c>
      <c r="C1" s="364" t="s">
        <v>163</v>
      </c>
      <c r="D1" s="365" t="s">
        <v>163</v>
      </c>
      <c r="E1" s="365" t="s">
        <v>163</v>
      </c>
      <c r="F1" s="365" t="s">
        <v>163</v>
      </c>
      <c r="G1" s="365" t="s">
        <v>163</v>
      </c>
      <c r="H1" s="365" t="s">
        <v>163</v>
      </c>
      <c r="I1" s="365" t="s">
        <v>163</v>
      </c>
      <c r="J1" s="365" t="s">
        <v>163</v>
      </c>
      <c r="K1" s="365" t="s">
        <v>163</v>
      </c>
      <c r="L1" s="365" t="s">
        <v>163</v>
      </c>
      <c r="M1" s="365" t="s">
        <v>163</v>
      </c>
      <c r="N1" s="365" t="s">
        <v>163</v>
      </c>
      <c r="O1" s="366" t="s">
        <v>163</v>
      </c>
      <c r="P1" s="367"/>
    </row>
    <row r="2" spans="1:19" ht="13.5" thickBot="1" x14ac:dyDescent="0.25">
      <c r="A2" s="567"/>
      <c r="B2" s="567"/>
      <c r="C2" s="369" t="s">
        <v>195</v>
      </c>
      <c r="D2" s="370" t="s">
        <v>196</v>
      </c>
      <c r="E2" s="370" t="s">
        <v>197</v>
      </c>
      <c r="F2" s="370" t="s">
        <v>198</v>
      </c>
      <c r="G2" s="370" t="s">
        <v>199</v>
      </c>
      <c r="H2" s="370" t="s">
        <v>200</v>
      </c>
      <c r="I2" s="370" t="s">
        <v>201</v>
      </c>
      <c r="J2" s="370" t="s">
        <v>202</v>
      </c>
      <c r="K2" s="370" t="s">
        <v>203</v>
      </c>
      <c r="L2" s="370" t="s">
        <v>204</v>
      </c>
      <c r="M2" s="370" t="s">
        <v>205</v>
      </c>
      <c r="N2" s="370" t="s">
        <v>206</v>
      </c>
      <c r="O2" s="371" t="s">
        <v>207</v>
      </c>
      <c r="P2" s="367"/>
    </row>
    <row r="3" spans="1:19" ht="24.95" customHeight="1" x14ac:dyDescent="0.2">
      <c r="A3" s="372" t="s">
        <v>8</v>
      </c>
      <c r="B3" s="373" t="s">
        <v>9</v>
      </c>
      <c r="C3" s="374">
        <v>1148</v>
      </c>
      <c r="D3" s="375"/>
      <c r="E3" s="375">
        <v>380</v>
      </c>
      <c r="F3" s="375"/>
      <c r="G3" s="375">
        <v>584</v>
      </c>
      <c r="H3" s="375"/>
      <c r="I3" s="375"/>
      <c r="J3" s="375"/>
      <c r="K3" s="375">
        <v>184</v>
      </c>
      <c r="L3" s="375"/>
      <c r="M3" s="375"/>
      <c r="N3" s="375"/>
      <c r="O3" s="376"/>
      <c r="P3" s="377">
        <f>SUM(D3:O3)</f>
        <v>1148</v>
      </c>
      <c r="Q3" s="368">
        <f>SUM(P3-C3)</f>
        <v>0</v>
      </c>
    </row>
    <row r="4" spans="1:19" ht="24.95" customHeight="1" x14ac:dyDescent="0.2">
      <c r="A4" s="378" t="s">
        <v>10</v>
      </c>
      <c r="B4" s="379" t="s">
        <v>208</v>
      </c>
      <c r="C4" s="176">
        <f t="shared" ref="C4:C9" si="0">SUM(D4:O4)</f>
        <v>0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  <c r="P4" s="377">
        <f t="shared" ref="P4:P11" si="1">SUM(D4:O4)</f>
        <v>0</v>
      </c>
      <c r="Q4" s="368">
        <f t="shared" ref="Q4:Q11" si="2">SUM(P4-C4)</f>
        <v>0</v>
      </c>
    </row>
    <row r="5" spans="1:19" s="179" customFormat="1" ht="24.95" customHeight="1" x14ac:dyDescent="0.2">
      <c r="A5" s="378" t="s">
        <v>12</v>
      </c>
      <c r="B5" s="379" t="s">
        <v>209</v>
      </c>
      <c r="C5" s="176">
        <f t="shared" si="0"/>
        <v>0</v>
      </c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1"/>
      <c r="P5" s="377">
        <f t="shared" si="1"/>
        <v>0</v>
      </c>
      <c r="Q5" s="368">
        <f t="shared" si="2"/>
        <v>0</v>
      </c>
      <c r="R5" s="383"/>
      <c r="S5" s="383"/>
    </row>
    <row r="6" spans="1:19" s="179" customFormat="1" ht="24.95" customHeight="1" x14ac:dyDescent="0.2">
      <c r="A6" s="378" t="s">
        <v>13</v>
      </c>
      <c r="B6" s="379" t="s">
        <v>210</v>
      </c>
      <c r="C6" s="176">
        <f t="shared" si="0"/>
        <v>0</v>
      </c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1"/>
      <c r="P6" s="377">
        <f t="shared" si="1"/>
        <v>0</v>
      </c>
      <c r="Q6" s="368">
        <f t="shared" si="2"/>
        <v>0</v>
      </c>
      <c r="R6" s="383"/>
      <c r="S6" s="383"/>
    </row>
    <row r="7" spans="1:19" ht="24.95" customHeight="1" x14ac:dyDescent="0.2">
      <c r="A7" s="378" t="s">
        <v>15</v>
      </c>
      <c r="B7" s="379" t="s">
        <v>211</v>
      </c>
      <c r="C7" s="176">
        <f t="shared" si="0"/>
        <v>0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1"/>
      <c r="P7" s="377">
        <f t="shared" si="1"/>
        <v>0</v>
      </c>
      <c r="Q7" s="368">
        <f t="shared" si="2"/>
        <v>0</v>
      </c>
    </row>
    <row r="8" spans="1:19" ht="24.95" customHeight="1" x14ac:dyDescent="0.2">
      <c r="A8" s="378" t="s">
        <v>17</v>
      </c>
      <c r="B8" s="379" t="s">
        <v>18</v>
      </c>
      <c r="C8" s="176">
        <f t="shared" si="0"/>
        <v>0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1"/>
      <c r="P8" s="377">
        <f t="shared" si="1"/>
        <v>0</v>
      </c>
      <c r="Q8" s="368">
        <f t="shared" si="2"/>
        <v>0</v>
      </c>
    </row>
    <row r="9" spans="1:19" ht="24.95" customHeight="1" x14ac:dyDescent="0.2">
      <c r="A9" s="378" t="s">
        <v>19</v>
      </c>
      <c r="B9" s="379" t="s">
        <v>20</v>
      </c>
      <c r="C9" s="176">
        <f t="shared" si="0"/>
        <v>0</v>
      </c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5"/>
      <c r="P9" s="377">
        <f t="shared" si="1"/>
        <v>0</v>
      </c>
      <c r="Q9" s="368">
        <f t="shared" si="2"/>
        <v>0</v>
      </c>
    </row>
    <row r="10" spans="1:19" ht="24.95" customHeight="1" x14ac:dyDescent="0.2">
      <c r="A10" s="378" t="s">
        <v>21</v>
      </c>
      <c r="B10" s="379" t="s">
        <v>22</v>
      </c>
      <c r="C10" s="176">
        <f>SUM(C3:C9)</f>
        <v>1148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5"/>
      <c r="P10" s="377">
        <f t="shared" si="1"/>
        <v>0</v>
      </c>
      <c r="Q10" s="368">
        <f t="shared" si="2"/>
        <v>-1148</v>
      </c>
    </row>
    <row r="11" spans="1:19" ht="24.95" customHeight="1" thickBot="1" x14ac:dyDescent="0.25">
      <c r="A11" s="378" t="s">
        <v>29</v>
      </c>
      <c r="B11" s="379" t="s">
        <v>30</v>
      </c>
      <c r="C11" s="176">
        <v>219</v>
      </c>
      <c r="D11" s="177"/>
      <c r="E11" s="177"/>
      <c r="F11" s="177"/>
      <c r="G11" s="177">
        <v>219</v>
      </c>
      <c r="H11" s="386"/>
      <c r="I11" s="176"/>
      <c r="J11" s="387"/>
      <c r="K11" s="387"/>
      <c r="L11" s="387"/>
      <c r="M11" s="387"/>
      <c r="N11" s="387"/>
      <c r="O11" s="388"/>
      <c r="P11" s="377">
        <f t="shared" si="1"/>
        <v>219</v>
      </c>
      <c r="Q11" s="368">
        <f t="shared" si="2"/>
        <v>0</v>
      </c>
      <c r="R11" s="175"/>
      <c r="S11" s="175"/>
    </row>
    <row r="12" spans="1:19" ht="24.95" customHeight="1" thickBot="1" x14ac:dyDescent="0.25">
      <c r="A12" s="389"/>
      <c r="B12" s="389" t="s">
        <v>212</v>
      </c>
      <c r="C12" s="390">
        <f>SUM(C11+C10)</f>
        <v>1367</v>
      </c>
      <c r="D12" s="391">
        <f t="shared" ref="D12:O12" si="3">SUM(D3:D11)</f>
        <v>0</v>
      </c>
      <c r="E12" s="391">
        <f t="shared" si="3"/>
        <v>380</v>
      </c>
      <c r="F12" s="391">
        <f t="shared" si="3"/>
        <v>0</v>
      </c>
      <c r="G12" s="391">
        <f t="shared" si="3"/>
        <v>803</v>
      </c>
      <c r="H12" s="391">
        <f t="shared" si="3"/>
        <v>0</v>
      </c>
      <c r="I12" s="391">
        <f t="shared" si="3"/>
        <v>0</v>
      </c>
      <c r="J12" s="391">
        <f t="shared" si="3"/>
        <v>0</v>
      </c>
      <c r="K12" s="391">
        <f t="shared" si="3"/>
        <v>184</v>
      </c>
      <c r="L12" s="391">
        <f t="shared" si="3"/>
        <v>0</v>
      </c>
      <c r="M12" s="391">
        <f t="shared" si="3"/>
        <v>0</v>
      </c>
      <c r="N12" s="391">
        <f t="shared" si="3"/>
        <v>0</v>
      </c>
      <c r="O12" s="392">
        <f t="shared" si="3"/>
        <v>0</v>
      </c>
      <c r="P12" s="377"/>
    </row>
    <row r="13" spans="1:19" x14ac:dyDescent="0.2"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377"/>
    </row>
    <row r="14" spans="1:19" ht="13.5" thickBot="1" x14ac:dyDescent="0.25"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377"/>
    </row>
    <row r="15" spans="1:19" ht="15" customHeight="1" x14ac:dyDescent="0.2">
      <c r="A15" s="566" t="s">
        <v>71</v>
      </c>
      <c r="B15" s="569" t="s">
        <v>213</v>
      </c>
      <c r="C15" s="364" t="s">
        <v>163</v>
      </c>
      <c r="D15" s="365" t="s">
        <v>163</v>
      </c>
      <c r="E15" s="365" t="s">
        <v>163</v>
      </c>
      <c r="F15" s="365" t="s">
        <v>163</v>
      </c>
      <c r="G15" s="365" t="s">
        <v>163</v>
      </c>
      <c r="H15" s="365" t="s">
        <v>163</v>
      </c>
      <c r="I15" s="365" t="s">
        <v>163</v>
      </c>
      <c r="J15" s="365" t="s">
        <v>163</v>
      </c>
      <c r="K15" s="365" t="s">
        <v>163</v>
      </c>
      <c r="L15" s="365" t="s">
        <v>163</v>
      </c>
      <c r="M15" s="365" t="s">
        <v>163</v>
      </c>
      <c r="N15" s="365" t="s">
        <v>163</v>
      </c>
      <c r="O15" s="366" t="s">
        <v>163</v>
      </c>
      <c r="P15" s="377"/>
    </row>
    <row r="16" spans="1:19" ht="13.5" thickBot="1" x14ac:dyDescent="0.25">
      <c r="A16" s="571"/>
      <c r="B16" s="570"/>
      <c r="C16" s="369" t="s">
        <v>195</v>
      </c>
      <c r="D16" s="370" t="s">
        <v>196</v>
      </c>
      <c r="E16" s="370" t="s">
        <v>197</v>
      </c>
      <c r="F16" s="370" t="s">
        <v>198</v>
      </c>
      <c r="G16" s="370" t="s">
        <v>199</v>
      </c>
      <c r="H16" s="370" t="s">
        <v>200</v>
      </c>
      <c r="I16" s="370" t="s">
        <v>201</v>
      </c>
      <c r="J16" s="370" t="s">
        <v>202</v>
      </c>
      <c r="K16" s="370" t="s">
        <v>203</v>
      </c>
      <c r="L16" s="370" t="s">
        <v>204</v>
      </c>
      <c r="M16" s="370" t="s">
        <v>205</v>
      </c>
      <c r="N16" s="370" t="s">
        <v>206</v>
      </c>
      <c r="O16" s="371" t="s">
        <v>207</v>
      </c>
      <c r="P16" s="377"/>
    </row>
    <row r="17" spans="1:17" ht="24.95" customHeight="1" x14ac:dyDescent="0.2">
      <c r="A17" s="373" t="s">
        <v>39</v>
      </c>
      <c r="B17" s="393" t="s">
        <v>40</v>
      </c>
      <c r="C17" s="394">
        <v>699</v>
      </c>
      <c r="D17" s="374"/>
      <c r="E17" s="374"/>
      <c r="F17" s="374">
        <v>100</v>
      </c>
      <c r="G17" s="374"/>
      <c r="H17" s="374"/>
      <c r="I17" s="374">
        <v>500</v>
      </c>
      <c r="J17" s="374"/>
      <c r="K17" s="374"/>
      <c r="L17" s="374">
        <v>99</v>
      </c>
      <c r="M17" s="374"/>
      <c r="N17" s="374"/>
      <c r="O17" s="395"/>
      <c r="P17" s="377">
        <f t="shared" ref="P17:P26" si="4">SUM(D17:O17)</f>
        <v>699</v>
      </c>
      <c r="Q17" s="368">
        <f t="shared" ref="Q17:Q26" si="5">SUM(P17-C17)</f>
        <v>0</v>
      </c>
    </row>
    <row r="18" spans="1:17" ht="24.95" customHeight="1" x14ac:dyDescent="0.2">
      <c r="A18" s="379" t="s">
        <v>41</v>
      </c>
      <c r="B18" s="396" t="s">
        <v>42</v>
      </c>
      <c r="C18" s="397">
        <v>50</v>
      </c>
      <c r="D18" s="176"/>
      <c r="E18" s="176"/>
      <c r="F18" s="176">
        <v>30</v>
      </c>
      <c r="G18" s="176"/>
      <c r="H18" s="176"/>
      <c r="I18" s="176">
        <v>20</v>
      </c>
      <c r="J18" s="176"/>
      <c r="K18" s="176"/>
      <c r="L18" s="176"/>
      <c r="M18" s="176"/>
      <c r="N18" s="176"/>
      <c r="O18" s="398"/>
      <c r="P18" s="377">
        <f t="shared" si="4"/>
        <v>50</v>
      </c>
      <c r="Q18" s="368">
        <f t="shared" si="5"/>
        <v>0</v>
      </c>
    </row>
    <row r="19" spans="1:17" ht="24.95" customHeight="1" x14ac:dyDescent="0.2">
      <c r="A19" s="379" t="s">
        <v>43</v>
      </c>
      <c r="B19" s="399" t="s">
        <v>44</v>
      </c>
      <c r="C19" s="397">
        <v>618</v>
      </c>
      <c r="D19" s="176"/>
      <c r="E19" s="176"/>
      <c r="F19" s="176">
        <v>20</v>
      </c>
      <c r="G19" s="176">
        <v>10</v>
      </c>
      <c r="H19" s="176"/>
      <c r="I19" s="176">
        <v>50</v>
      </c>
      <c r="J19" s="176"/>
      <c r="K19" s="176">
        <v>428</v>
      </c>
      <c r="L19" s="176">
        <v>50</v>
      </c>
      <c r="M19" s="176">
        <v>30</v>
      </c>
      <c r="N19" s="176">
        <v>30</v>
      </c>
      <c r="O19" s="398"/>
      <c r="P19" s="377">
        <f t="shared" si="4"/>
        <v>618</v>
      </c>
      <c r="Q19" s="368">
        <f t="shared" si="5"/>
        <v>0</v>
      </c>
    </row>
    <row r="20" spans="1:17" ht="24.95" customHeight="1" x14ac:dyDescent="0.2">
      <c r="A20" s="379" t="s">
        <v>45</v>
      </c>
      <c r="B20" s="399" t="s">
        <v>46</v>
      </c>
      <c r="C20" s="397">
        <f t="shared" ref="C20:C26" si="6">SUM(D20:O20)</f>
        <v>0</v>
      </c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398"/>
      <c r="P20" s="377">
        <f t="shared" si="4"/>
        <v>0</v>
      </c>
      <c r="Q20" s="368">
        <f t="shared" si="5"/>
        <v>0</v>
      </c>
    </row>
    <row r="21" spans="1:17" ht="24.95" customHeight="1" x14ac:dyDescent="0.2">
      <c r="A21" s="379" t="s">
        <v>47</v>
      </c>
      <c r="B21" s="399" t="s">
        <v>48</v>
      </c>
      <c r="C21" s="397">
        <f t="shared" si="6"/>
        <v>0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398"/>
      <c r="P21" s="377">
        <f t="shared" si="4"/>
        <v>0</v>
      </c>
      <c r="Q21" s="368">
        <f t="shared" si="5"/>
        <v>0</v>
      </c>
    </row>
    <row r="22" spans="1:17" ht="24.95" customHeight="1" x14ac:dyDescent="0.2">
      <c r="A22" s="379" t="s">
        <v>51</v>
      </c>
      <c r="B22" s="399" t="s">
        <v>52</v>
      </c>
      <c r="C22" s="397">
        <f t="shared" si="6"/>
        <v>0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398"/>
      <c r="P22" s="377">
        <f t="shared" si="4"/>
        <v>0</v>
      </c>
      <c r="Q22" s="368">
        <f t="shared" si="5"/>
        <v>0</v>
      </c>
    </row>
    <row r="23" spans="1:17" ht="24.95" customHeight="1" x14ac:dyDescent="0.2">
      <c r="A23" s="379" t="s">
        <v>53</v>
      </c>
      <c r="B23" s="399" t="s">
        <v>54</v>
      </c>
      <c r="C23" s="397">
        <f t="shared" si="6"/>
        <v>0</v>
      </c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1"/>
      <c r="P23" s="377">
        <f t="shared" si="4"/>
        <v>0</v>
      </c>
      <c r="Q23" s="368">
        <f t="shared" si="5"/>
        <v>0</v>
      </c>
    </row>
    <row r="24" spans="1:17" ht="24.95" customHeight="1" x14ac:dyDescent="0.2">
      <c r="A24" s="379" t="s">
        <v>55</v>
      </c>
      <c r="B24" s="399" t="s">
        <v>56</v>
      </c>
      <c r="C24" s="397">
        <f t="shared" si="6"/>
        <v>0</v>
      </c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398"/>
      <c r="P24" s="377">
        <f t="shared" si="4"/>
        <v>0</v>
      </c>
      <c r="Q24" s="368">
        <f t="shared" si="5"/>
        <v>0</v>
      </c>
    </row>
    <row r="25" spans="1:17" ht="24.95" customHeight="1" x14ac:dyDescent="0.2">
      <c r="A25" s="379" t="s">
        <v>59</v>
      </c>
      <c r="B25" s="399" t="s">
        <v>60</v>
      </c>
      <c r="C25" s="397">
        <f>SUM(C17:C24)</f>
        <v>1367</v>
      </c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1"/>
      <c r="P25" s="377">
        <f t="shared" si="4"/>
        <v>0</v>
      </c>
      <c r="Q25" s="368">
        <f t="shared" si="5"/>
        <v>-1367</v>
      </c>
    </row>
    <row r="26" spans="1:17" ht="24.95" customHeight="1" thickBot="1" x14ac:dyDescent="0.25">
      <c r="A26" s="402" t="s">
        <v>61</v>
      </c>
      <c r="B26" s="403" t="s">
        <v>62</v>
      </c>
      <c r="C26" s="397">
        <f t="shared" si="6"/>
        <v>0</v>
      </c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1"/>
      <c r="P26" s="377">
        <f t="shared" si="4"/>
        <v>0</v>
      </c>
      <c r="Q26" s="368">
        <f t="shared" si="5"/>
        <v>0</v>
      </c>
    </row>
    <row r="27" spans="1:17" ht="24.95" customHeight="1" thickBot="1" x14ac:dyDescent="0.25">
      <c r="A27" s="404"/>
      <c r="B27" s="405" t="s">
        <v>214</v>
      </c>
      <c r="C27" s="390">
        <f>SUM(C25+C26)</f>
        <v>1367</v>
      </c>
      <c r="D27" s="391">
        <f t="shared" ref="D27:O27" si="7">SUM(D17:D26)</f>
        <v>0</v>
      </c>
      <c r="E27" s="391">
        <f t="shared" si="7"/>
        <v>0</v>
      </c>
      <c r="F27" s="391">
        <f t="shared" si="7"/>
        <v>150</v>
      </c>
      <c r="G27" s="391">
        <f t="shared" si="7"/>
        <v>10</v>
      </c>
      <c r="H27" s="391">
        <f t="shared" si="7"/>
        <v>0</v>
      </c>
      <c r="I27" s="391">
        <f t="shared" si="7"/>
        <v>570</v>
      </c>
      <c r="J27" s="391">
        <f t="shared" si="7"/>
        <v>0</v>
      </c>
      <c r="K27" s="391">
        <f t="shared" si="7"/>
        <v>428</v>
      </c>
      <c r="L27" s="391">
        <f t="shared" si="7"/>
        <v>149</v>
      </c>
      <c r="M27" s="391">
        <f t="shared" si="7"/>
        <v>30</v>
      </c>
      <c r="N27" s="391">
        <f t="shared" si="7"/>
        <v>30</v>
      </c>
      <c r="O27" s="392">
        <f t="shared" si="7"/>
        <v>0</v>
      </c>
      <c r="P27" s="377"/>
    </row>
  </sheetData>
  <mergeCells count="5">
    <mergeCell ref="B1:B2"/>
    <mergeCell ref="B13:O14"/>
    <mergeCell ref="B15:B16"/>
    <mergeCell ref="A1:A2"/>
    <mergeCell ref="A15:A16"/>
  </mergeCells>
  <phoneticPr fontId="0" type="noConversion"/>
  <pageMargins left="0.75" right="0.75" top="1" bottom="1" header="0.5" footer="0.5"/>
  <pageSetup paperSize="9" scale="72" orientation="landscape" horizontalDpi="300" verticalDpi="300" r:id="rId1"/>
  <headerFooter alignWithMargins="0">
    <oddHeader>&amp;LTÁJÉKOZTATÓ TÁBLA!&amp;C
&amp;"Times New Roman,Normál"A Pesterzsébeti Bolgár Önkormányzat 2015. évi bevételi és kiadási előirányzatainak felhasználási terve (e Ft)&amp;R&amp;"Times New Roman,Normál"10. 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G49"/>
  <sheetViews>
    <sheetView tabSelected="1" topLeftCell="A16" zoomScaleNormal="100" workbookViewId="0">
      <selection activeCell="G16" sqref="G16"/>
    </sheetView>
  </sheetViews>
  <sheetFormatPr defaultRowHeight="15.75" x14ac:dyDescent="0.25"/>
  <cols>
    <col min="1" max="1" width="9" style="406" bestFit="1" customWidth="1"/>
    <col min="2" max="2" width="62" style="406" bestFit="1" customWidth="1"/>
    <col min="3" max="3" width="12.7109375" style="406" customWidth="1"/>
    <col min="4" max="4" width="14.28515625" style="406" customWidth="1"/>
    <col min="5" max="5" width="12.7109375" style="406" customWidth="1"/>
    <col min="6" max="16384" width="9.140625" style="406"/>
  </cols>
  <sheetData>
    <row r="1" spans="1:7" ht="16.5" thickBot="1" x14ac:dyDescent="0.3">
      <c r="B1" s="581" t="s">
        <v>243</v>
      </c>
      <c r="C1" s="581"/>
      <c r="D1" s="581"/>
      <c r="E1" s="581"/>
      <c r="F1" s="407"/>
      <c r="G1" s="407"/>
    </row>
    <row r="2" spans="1:7" ht="12.75" customHeight="1" x14ac:dyDescent="0.25">
      <c r="A2" s="572" t="s">
        <v>71</v>
      </c>
      <c r="B2" s="575" t="s">
        <v>244</v>
      </c>
      <c r="C2" s="577" t="s">
        <v>277</v>
      </c>
      <c r="D2" s="577" t="s">
        <v>278</v>
      </c>
      <c r="E2" s="579" t="s">
        <v>279</v>
      </c>
      <c r="F2" s="407"/>
      <c r="G2" s="407"/>
    </row>
    <row r="3" spans="1:7" ht="16.5" thickBot="1" x14ac:dyDescent="0.3">
      <c r="A3" s="573"/>
      <c r="B3" s="576"/>
      <c r="C3" s="578"/>
      <c r="D3" s="578"/>
      <c r="E3" s="580"/>
      <c r="F3" s="407"/>
      <c r="G3" s="407"/>
    </row>
    <row r="4" spans="1:7" x14ac:dyDescent="0.25">
      <c r="A4" s="408" t="s">
        <v>8</v>
      </c>
      <c r="B4" s="409" t="s">
        <v>9</v>
      </c>
      <c r="C4" s="410">
        <v>780</v>
      </c>
      <c r="D4" s="410">
        <v>941</v>
      </c>
      <c r="E4" s="411">
        <v>847</v>
      </c>
      <c r="F4" s="407"/>
      <c r="G4" s="407"/>
    </row>
    <row r="5" spans="1:7" x14ac:dyDescent="0.25">
      <c r="A5" s="412" t="s">
        <v>12</v>
      </c>
      <c r="B5" s="413" t="s">
        <v>209</v>
      </c>
      <c r="C5" s="414"/>
      <c r="D5" s="414"/>
      <c r="E5" s="415"/>
      <c r="F5" s="407"/>
      <c r="G5" s="407"/>
    </row>
    <row r="6" spans="1:7" x14ac:dyDescent="0.25">
      <c r="A6" s="412" t="s">
        <v>13</v>
      </c>
      <c r="B6" s="413" t="s">
        <v>284</v>
      </c>
      <c r="C6" s="414"/>
      <c r="D6" s="416"/>
      <c r="E6" s="417">
        <v>3</v>
      </c>
      <c r="F6" s="407"/>
      <c r="G6" s="407"/>
    </row>
    <row r="7" spans="1:7" x14ac:dyDescent="0.25">
      <c r="A7" s="412"/>
      <c r="B7" s="413" t="s">
        <v>288</v>
      </c>
      <c r="C7" s="414"/>
      <c r="D7" s="414"/>
      <c r="E7" s="415"/>
      <c r="F7" s="407"/>
      <c r="G7" s="407"/>
    </row>
    <row r="8" spans="1:7" x14ac:dyDescent="0.25">
      <c r="A8" s="412" t="s">
        <v>17</v>
      </c>
      <c r="B8" s="413" t="s">
        <v>18</v>
      </c>
      <c r="C8" s="414"/>
      <c r="D8" s="414"/>
      <c r="E8" s="415"/>
      <c r="F8" s="407"/>
      <c r="G8" s="407"/>
    </row>
    <row r="9" spans="1:7" x14ac:dyDescent="0.25">
      <c r="A9" s="418"/>
      <c r="B9" s="419" t="s">
        <v>285</v>
      </c>
      <c r="C9" s="420">
        <f>SUM(C4:C8)</f>
        <v>780</v>
      </c>
      <c r="D9" s="420">
        <f>SUM(D4:D8)</f>
        <v>941</v>
      </c>
      <c r="E9" s="421">
        <f>SUM(E4:E8)</f>
        <v>850</v>
      </c>
      <c r="F9" s="407"/>
      <c r="G9" s="407"/>
    </row>
    <row r="10" spans="1:7" ht="16.5" thickBot="1" x14ac:dyDescent="0.3">
      <c r="A10" s="412" t="s">
        <v>29</v>
      </c>
      <c r="B10" s="413" t="s">
        <v>286</v>
      </c>
      <c r="C10" s="414">
        <v>219</v>
      </c>
      <c r="D10" s="416">
        <v>628</v>
      </c>
      <c r="E10" s="417">
        <v>391</v>
      </c>
      <c r="F10" s="407"/>
      <c r="G10" s="407"/>
    </row>
    <row r="11" spans="1:7" ht="16.5" thickBot="1" x14ac:dyDescent="0.3">
      <c r="A11" s="422"/>
      <c r="B11" s="423" t="s">
        <v>287</v>
      </c>
      <c r="C11" s="424">
        <f>SUM(C9:C10)</f>
        <v>999</v>
      </c>
      <c r="D11" s="424">
        <f>SUM(D9:D10)</f>
        <v>1569</v>
      </c>
      <c r="E11" s="425">
        <f>SUM(E9:E10)</f>
        <v>1241</v>
      </c>
      <c r="F11" s="407"/>
      <c r="G11" s="407"/>
    </row>
    <row r="12" spans="1:7" x14ac:dyDescent="0.25">
      <c r="A12" s="426" t="s">
        <v>10</v>
      </c>
      <c r="B12" s="427" t="s">
        <v>208</v>
      </c>
      <c r="C12" s="428"/>
      <c r="D12" s="428"/>
      <c r="E12" s="429"/>
      <c r="F12" s="407"/>
      <c r="G12" s="407"/>
    </row>
    <row r="13" spans="1:7" x14ac:dyDescent="0.25">
      <c r="A13" s="412"/>
      <c r="B13" s="413" t="s">
        <v>289</v>
      </c>
      <c r="C13" s="414"/>
      <c r="D13" s="416"/>
      <c r="E13" s="417"/>
      <c r="F13" s="407"/>
      <c r="G13" s="407"/>
    </row>
    <row r="14" spans="1:7" x14ac:dyDescent="0.25">
      <c r="A14" s="412" t="s">
        <v>282</v>
      </c>
      <c r="B14" s="413" t="s">
        <v>290</v>
      </c>
      <c r="C14" s="416"/>
      <c r="D14" s="416"/>
      <c r="E14" s="417"/>
      <c r="F14" s="407"/>
      <c r="G14" s="407"/>
    </row>
    <row r="15" spans="1:7" x14ac:dyDescent="0.25">
      <c r="A15" s="412" t="s">
        <v>283</v>
      </c>
      <c r="B15" s="413" t="s">
        <v>20</v>
      </c>
      <c r="C15" s="416"/>
      <c r="D15" s="416"/>
      <c r="E15" s="417"/>
      <c r="F15" s="407"/>
      <c r="G15" s="407"/>
    </row>
    <row r="16" spans="1:7" ht="31.5" x14ac:dyDescent="0.25">
      <c r="A16" s="418"/>
      <c r="B16" s="419" t="s">
        <v>291</v>
      </c>
      <c r="C16" s="430">
        <f>SUM(C12:C15)</f>
        <v>0</v>
      </c>
      <c r="D16" s="430">
        <f>SUM(D12:D15)</f>
        <v>0</v>
      </c>
      <c r="E16" s="431">
        <f>SUM(E12:E15)</f>
        <v>0</v>
      </c>
      <c r="F16" s="407"/>
      <c r="G16" s="407"/>
    </row>
    <row r="17" spans="1:7" ht="16.5" thickBot="1" x14ac:dyDescent="0.3">
      <c r="A17" s="412" t="s">
        <v>29</v>
      </c>
      <c r="B17" s="413" t="s">
        <v>292</v>
      </c>
      <c r="C17" s="416"/>
      <c r="D17" s="416"/>
      <c r="E17" s="417"/>
      <c r="F17" s="407"/>
      <c r="G17" s="407"/>
    </row>
    <row r="18" spans="1:7" s="435" customFormat="1" ht="20.100000000000001" customHeight="1" thickBot="1" x14ac:dyDescent="0.3">
      <c r="A18" s="422"/>
      <c r="B18" s="423" t="s">
        <v>293</v>
      </c>
      <c r="C18" s="432">
        <f>SUM(C16:C17)</f>
        <v>0</v>
      </c>
      <c r="D18" s="432">
        <f>SUM(D16:D17)</f>
        <v>0</v>
      </c>
      <c r="E18" s="433">
        <f>SUM(E16:E17)</f>
        <v>0</v>
      </c>
      <c r="F18" s="434"/>
      <c r="G18" s="434"/>
    </row>
    <row r="19" spans="1:7" ht="16.5" thickBot="1" x14ac:dyDescent="0.3">
      <c r="A19" s="436"/>
      <c r="B19" s="437" t="s">
        <v>294</v>
      </c>
      <c r="C19" s="438"/>
      <c r="D19" s="438"/>
      <c r="E19" s="439"/>
    </row>
    <row r="20" spans="1:7" ht="16.5" thickBot="1" x14ac:dyDescent="0.3">
      <c r="A20" s="422"/>
      <c r="B20" s="423" t="s">
        <v>38</v>
      </c>
      <c r="C20" s="440">
        <f>C11+C18+C19</f>
        <v>999</v>
      </c>
      <c r="D20" s="440">
        <f>D11+D18+D19</f>
        <v>1569</v>
      </c>
      <c r="E20" s="441">
        <f>E11+E18+E19</f>
        <v>1241</v>
      </c>
      <c r="F20" s="407"/>
      <c r="G20" s="407"/>
    </row>
    <row r="22" spans="1:7" ht="27.75" customHeight="1" x14ac:dyDescent="0.25">
      <c r="B22" s="407"/>
      <c r="C22" s="442"/>
      <c r="D22" s="407"/>
      <c r="E22" s="407"/>
    </row>
    <row r="23" spans="1:7" ht="16.5" thickBot="1" x14ac:dyDescent="0.3">
      <c r="B23" s="574" t="s">
        <v>245</v>
      </c>
      <c r="C23" s="574"/>
      <c r="D23" s="574"/>
      <c r="E23" s="574"/>
    </row>
    <row r="24" spans="1:7" x14ac:dyDescent="0.25">
      <c r="A24" s="572" t="s">
        <v>71</v>
      </c>
      <c r="B24" s="575" t="s">
        <v>246</v>
      </c>
      <c r="C24" s="577" t="s">
        <v>277</v>
      </c>
      <c r="D24" s="577" t="s">
        <v>278</v>
      </c>
      <c r="E24" s="579" t="s">
        <v>279</v>
      </c>
    </row>
    <row r="25" spans="1:7" ht="16.5" thickBot="1" x14ac:dyDescent="0.3">
      <c r="A25" s="573"/>
      <c r="B25" s="576"/>
      <c r="C25" s="578"/>
      <c r="D25" s="578"/>
      <c r="E25" s="580"/>
    </row>
    <row r="26" spans="1:7" x14ac:dyDescent="0.25">
      <c r="A26" s="443" t="s">
        <v>39</v>
      </c>
      <c r="B26" s="409" t="s">
        <v>40</v>
      </c>
      <c r="C26" s="444">
        <v>699</v>
      </c>
      <c r="D26" s="445">
        <v>452</v>
      </c>
      <c r="E26" s="446"/>
    </row>
    <row r="27" spans="1:7" ht="31.5" x14ac:dyDescent="0.25">
      <c r="A27" s="447" t="s">
        <v>41</v>
      </c>
      <c r="B27" s="448" t="s">
        <v>42</v>
      </c>
      <c r="C27" s="449">
        <v>50</v>
      </c>
      <c r="D27" s="450"/>
      <c r="E27" s="451"/>
    </row>
    <row r="28" spans="1:7" x14ac:dyDescent="0.25">
      <c r="A28" s="447" t="s">
        <v>43</v>
      </c>
      <c r="B28" s="413" t="s">
        <v>44</v>
      </c>
      <c r="C28" s="449">
        <v>250</v>
      </c>
      <c r="D28" s="450">
        <v>259</v>
      </c>
      <c r="E28" s="451">
        <v>312</v>
      </c>
    </row>
    <row r="29" spans="1:7" x14ac:dyDescent="0.25">
      <c r="A29" s="447" t="s">
        <v>45</v>
      </c>
      <c r="B29" s="413" t="s">
        <v>46</v>
      </c>
      <c r="C29" s="449"/>
      <c r="D29" s="449"/>
      <c r="E29" s="452"/>
    </row>
    <row r="30" spans="1:7" x14ac:dyDescent="0.25">
      <c r="A30" s="447" t="s">
        <v>47</v>
      </c>
      <c r="B30" s="413" t="s">
        <v>48</v>
      </c>
      <c r="C30" s="449"/>
      <c r="D30" s="449">
        <v>640</v>
      </c>
      <c r="E30" s="452">
        <v>150</v>
      </c>
    </row>
    <row r="31" spans="1:7" x14ac:dyDescent="0.25">
      <c r="A31" s="412"/>
      <c r="B31" s="453" t="s">
        <v>307</v>
      </c>
      <c r="C31" s="449"/>
      <c r="D31" s="450"/>
      <c r="E31" s="451"/>
    </row>
    <row r="32" spans="1:7" x14ac:dyDescent="0.25">
      <c r="A32" s="418"/>
      <c r="B32" s="419" t="s">
        <v>298</v>
      </c>
      <c r="C32" s="454">
        <f>SUM(C26:C31)</f>
        <v>999</v>
      </c>
      <c r="D32" s="454">
        <f>SUM(D26:D31)</f>
        <v>1351</v>
      </c>
      <c r="E32" s="455">
        <f>SUM(E26:E31)</f>
        <v>462</v>
      </c>
    </row>
    <row r="33" spans="1:5" ht="16.5" thickBot="1" x14ac:dyDescent="0.3">
      <c r="A33" s="412" t="s">
        <v>61</v>
      </c>
      <c r="B33" s="413" t="s">
        <v>299</v>
      </c>
      <c r="C33" s="449"/>
      <c r="D33" s="450"/>
      <c r="E33" s="451"/>
    </row>
    <row r="34" spans="1:5" ht="16.5" thickBot="1" x14ac:dyDescent="0.3">
      <c r="A34" s="422"/>
      <c r="B34" s="423" t="s">
        <v>300</v>
      </c>
      <c r="C34" s="456">
        <f>SUM(C32:C33)</f>
        <v>999</v>
      </c>
      <c r="D34" s="456">
        <f>SUM(D32:D33)</f>
        <v>1351</v>
      </c>
      <c r="E34" s="457">
        <f>SUM(E32:E33)</f>
        <v>462</v>
      </c>
    </row>
    <row r="35" spans="1:5" x14ac:dyDescent="0.25">
      <c r="A35" s="408" t="s">
        <v>51</v>
      </c>
      <c r="B35" s="409" t="s">
        <v>52</v>
      </c>
      <c r="C35" s="444"/>
      <c r="D35" s="445"/>
      <c r="E35" s="446"/>
    </row>
    <row r="36" spans="1:5" x14ac:dyDescent="0.25">
      <c r="A36" s="412" t="s">
        <v>53</v>
      </c>
      <c r="B36" s="413" t="s">
        <v>54</v>
      </c>
      <c r="C36" s="449"/>
      <c r="D36" s="449"/>
      <c r="E36" s="452"/>
    </row>
    <row r="37" spans="1:5" x14ac:dyDescent="0.25">
      <c r="A37" s="412" t="s">
        <v>55</v>
      </c>
      <c r="B37" s="413" t="s">
        <v>56</v>
      </c>
      <c r="C37" s="449"/>
      <c r="D37" s="450"/>
      <c r="E37" s="451">
        <v>150</v>
      </c>
    </row>
    <row r="38" spans="1:5" x14ac:dyDescent="0.25">
      <c r="A38" s="412"/>
      <c r="B38" s="413" t="s">
        <v>308</v>
      </c>
      <c r="C38" s="449"/>
      <c r="D38" s="449"/>
      <c r="E38" s="452"/>
    </row>
    <row r="39" spans="1:5" ht="31.5" x14ac:dyDescent="0.25">
      <c r="A39" s="418"/>
      <c r="B39" s="419" t="s">
        <v>304</v>
      </c>
      <c r="C39" s="449"/>
      <c r="D39" s="449"/>
      <c r="E39" s="452">
        <v>150</v>
      </c>
    </row>
    <row r="40" spans="1:5" ht="16.5" thickBot="1" x14ac:dyDescent="0.3">
      <c r="A40" s="412" t="s">
        <v>61</v>
      </c>
      <c r="B40" s="413" t="s">
        <v>305</v>
      </c>
      <c r="C40" s="449"/>
      <c r="D40" s="449"/>
      <c r="E40" s="458"/>
    </row>
    <row r="41" spans="1:5" ht="16.5" thickBot="1" x14ac:dyDescent="0.3">
      <c r="A41" s="422"/>
      <c r="B41" s="423" t="s">
        <v>306</v>
      </c>
      <c r="C41" s="456">
        <f>SUM(C39:C40)</f>
        <v>0</v>
      </c>
      <c r="D41" s="456">
        <f>SUM(D39:D40)</f>
        <v>0</v>
      </c>
      <c r="E41" s="457">
        <f>SUM(E39:E40)</f>
        <v>150</v>
      </c>
    </row>
    <row r="42" spans="1:5" ht="16.5" thickBot="1" x14ac:dyDescent="0.3">
      <c r="A42" s="459"/>
      <c r="B42" s="460" t="s">
        <v>294</v>
      </c>
      <c r="C42" s="461">
        <f>-C33-C40</f>
        <v>0</v>
      </c>
      <c r="D42" s="462"/>
      <c r="E42" s="463"/>
    </row>
    <row r="43" spans="1:5" ht="16.5" thickBot="1" x14ac:dyDescent="0.3">
      <c r="A43" s="422"/>
      <c r="B43" s="423" t="s">
        <v>70</v>
      </c>
      <c r="C43" s="456">
        <f>C34+C41+C42</f>
        <v>999</v>
      </c>
      <c r="D43" s="456">
        <f>D34+D41+D42</f>
        <v>1351</v>
      </c>
      <c r="E43" s="457">
        <f>E34+E41+E42</f>
        <v>612</v>
      </c>
    </row>
    <row r="44" spans="1:5" x14ac:dyDescent="0.25">
      <c r="B44" s="464"/>
      <c r="C44" s="465"/>
      <c r="D44" s="466"/>
      <c r="E44" s="466"/>
    </row>
    <row r="45" spans="1:5" x14ac:dyDescent="0.25">
      <c r="B45" s="467"/>
      <c r="C45" s="468"/>
      <c r="D45" s="469"/>
      <c r="E45" s="469"/>
    </row>
    <row r="46" spans="1:5" x14ac:dyDescent="0.25">
      <c r="B46" s="470"/>
      <c r="C46" s="471"/>
      <c r="D46" s="471"/>
      <c r="E46" s="471"/>
    </row>
    <row r="47" spans="1:5" x14ac:dyDescent="0.25">
      <c r="B47" s="470"/>
      <c r="C47" s="471"/>
      <c r="D47" s="471"/>
      <c r="E47" s="471"/>
    </row>
    <row r="48" spans="1:5" x14ac:dyDescent="0.25">
      <c r="B48" s="407"/>
      <c r="C48" s="472"/>
      <c r="D48" s="473"/>
    </row>
    <row r="49" spans="2:4" x14ac:dyDescent="0.25">
      <c r="B49" s="474"/>
      <c r="C49" s="475"/>
      <c r="D49" s="474"/>
    </row>
  </sheetData>
  <mergeCells count="12">
    <mergeCell ref="B1:E1"/>
    <mergeCell ref="E2:E3"/>
    <mergeCell ref="B2:B3"/>
    <mergeCell ref="C2:C3"/>
    <mergeCell ref="D2:D3"/>
    <mergeCell ref="A2:A3"/>
    <mergeCell ref="B23:E23"/>
    <mergeCell ref="A24:A25"/>
    <mergeCell ref="B24:B25"/>
    <mergeCell ref="C24:C25"/>
    <mergeCell ref="D24:D25"/>
    <mergeCell ref="E24:E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&amp;LTÁJÉKOZTATÓ TÁBLA!&amp;C&amp;"Times New Roman,Normál"Bevételek és kiadások 
Áht. 102. § (3) bekezdése szerinti mérlege
(e Ft)&amp;R&amp;"Times New Roman,Normál"11.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R24"/>
  <sheetViews>
    <sheetView view="pageBreakPreview" zoomScale="60" zoomScaleNormal="80" workbookViewId="0">
      <selection activeCell="O1" sqref="O1:R1"/>
    </sheetView>
  </sheetViews>
  <sheetFormatPr defaultRowHeight="15" x14ac:dyDescent="0.2"/>
  <cols>
    <col min="1" max="1" width="9.140625" style="170"/>
    <col min="2" max="2" width="82.42578125" style="170" customWidth="1"/>
    <col min="3" max="4" width="16.42578125" style="170" customWidth="1"/>
    <col min="5" max="5" width="17.5703125" style="170" customWidth="1"/>
    <col min="6" max="6" width="16.42578125" style="171" customWidth="1"/>
    <col min="7" max="8" width="16.42578125" style="170" hidden="1" customWidth="1"/>
    <col min="9" max="9" width="17.5703125" style="170" hidden="1" customWidth="1"/>
    <col min="10" max="10" width="16.42578125" style="171" hidden="1" customWidth="1"/>
    <col min="11" max="12" width="16.42578125" style="170" customWidth="1"/>
    <col min="13" max="13" width="17.5703125" style="170" customWidth="1"/>
    <col min="14" max="14" width="16.42578125" style="171" customWidth="1"/>
    <col min="15" max="16" width="16.42578125" style="170" customWidth="1"/>
    <col min="17" max="17" width="17.5703125" style="170" customWidth="1"/>
    <col min="18" max="18" width="16.42578125" style="171" customWidth="1"/>
    <col min="19" max="16384" width="9.140625" style="170"/>
  </cols>
  <sheetData>
    <row r="1" spans="1:18" s="118" customFormat="1" ht="24" customHeight="1" thickBot="1" x14ac:dyDescent="0.25">
      <c r="A1" s="485" t="s">
        <v>0</v>
      </c>
      <c r="B1" s="487" t="s">
        <v>1</v>
      </c>
      <c r="C1" s="482" t="s">
        <v>313</v>
      </c>
      <c r="D1" s="483"/>
      <c r="E1" s="483"/>
      <c r="F1" s="484"/>
      <c r="G1" s="482" t="s">
        <v>316</v>
      </c>
      <c r="H1" s="483"/>
      <c r="I1" s="483"/>
      <c r="J1" s="484"/>
      <c r="K1" s="482" t="s">
        <v>315</v>
      </c>
      <c r="L1" s="483"/>
      <c r="M1" s="483"/>
      <c r="N1" s="484"/>
      <c r="O1" s="482" t="s">
        <v>329</v>
      </c>
      <c r="P1" s="483"/>
      <c r="Q1" s="483"/>
      <c r="R1" s="484"/>
    </row>
    <row r="2" spans="1:18" s="118" customFormat="1" ht="51.75" customHeight="1" thickBot="1" x14ac:dyDescent="0.25">
      <c r="A2" s="486"/>
      <c r="B2" s="488"/>
      <c r="C2" s="119" t="s">
        <v>2</v>
      </c>
      <c r="D2" s="120" t="s">
        <v>3</v>
      </c>
      <c r="E2" s="120" t="s">
        <v>4</v>
      </c>
      <c r="F2" s="121" t="s">
        <v>5</v>
      </c>
      <c r="G2" s="119" t="s">
        <v>2</v>
      </c>
      <c r="H2" s="120" t="s">
        <v>3</v>
      </c>
      <c r="I2" s="120" t="s">
        <v>4</v>
      </c>
      <c r="J2" s="121" t="s">
        <v>5</v>
      </c>
      <c r="K2" s="119" t="s">
        <v>2</v>
      </c>
      <c r="L2" s="120" t="s">
        <v>3</v>
      </c>
      <c r="M2" s="120" t="s">
        <v>4</v>
      </c>
      <c r="N2" s="121" t="s">
        <v>5</v>
      </c>
      <c r="O2" s="119" t="s">
        <v>2</v>
      </c>
      <c r="P2" s="120" t="s">
        <v>3</v>
      </c>
      <c r="Q2" s="120" t="s">
        <v>4</v>
      </c>
      <c r="R2" s="121" t="s">
        <v>5</v>
      </c>
    </row>
    <row r="3" spans="1:18" s="125" customFormat="1" ht="24.95" customHeight="1" thickBot="1" x14ac:dyDescent="0.25">
      <c r="A3" s="122" t="s">
        <v>39</v>
      </c>
      <c r="B3" s="123" t="s">
        <v>40</v>
      </c>
      <c r="C3" s="124">
        <v>699</v>
      </c>
      <c r="D3" s="124"/>
      <c r="E3" s="124"/>
      <c r="F3" s="124">
        <f t="shared" ref="F3:F15" si="0">SUM(C3:E3)</f>
        <v>699</v>
      </c>
      <c r="G3" s="124">
        <v>699</v>
      </c>
      <c r="H3" s="124"/>
      <c r="I3" s="124"/>
      <c r="J3" s="124">
        <f t="shared" ref="J3:J4" si="1">SUM(G3:I3)</f>
        <v>699</v>
      </c>
      <c r="K3" s="124">
        <v>0</v>
      </c>
      <c r="L3" s="124"/>
      <c r="M3" s="124"/>
      <c r="N3" s="124">
        <f t="shared" ref="N3:N4" si="2">SUM(K3:M3)</f>
        <v>0</v>
      </c>
      <c r="O3" s="124">
        <f>SUM(G3+K3)</f>
        <v>699</v>
      </c>
      <c r="P3" s="124"/>
      <c r="Q3" s="124"/>
      <c r="R3" s="124">
        <f t="shared" ref="R3:R4" si="3">SUM(O3:Q3)</f>
        <v>699</v>
      </c>
    </row>
    <row r="4" spans="1:18" s="125" customFormat="1" ht="33.75" customHeight="1" thickBot="1" x14ac:dyDescent="0.25">
      <c r="A4" s="122" t="s">
        <v>41</v>
      </c>
      <c r="B4" s="126" t="s">
        <v>42</v>
      </c>
      <c r="C4" s="124">
        <v>50</v>
      </c>
      <c r="D4" s="124"/>
      <c r="E4" s="124"/>
      <c r="F4" s="124">
        <f t="shared" si="0"/>
        <v>50</v>
      </c>
      <c r="G4" s="124">
        <v>50</v>
      </c>
      <c r="H4" s="124"/>
      <c r="I4" s="124"/>
      <c r="J4" s="124">
        <f t="shared" si="1"/>
        <v>50</v>
      </c>
      <c r="K4" s="124">
        <v>0</v>
      </c>
      <c r="L4" s="124"/>
      <c r="M4" s="124"/>
      <c r="N4" s="124">
        <f t="shared" si="2"/>
        <v>0</v>
      </c>
      <c r="O4" s="124">
        <f>SUM(G4+K4)</f>
        <v>50</v>
      </c>
      <c r="P4" s="124"/>
      <c r="Q4" s="124"/>
      <c r="R4" s="124">
        <f t="shared" si="3"/>
        <v>50</v>
      </c>
    </row>
    <row r="5" spans="1:18" s="125" customFormat="1" ht="24.95" customHeight="1" thickBot="1" x14ac:dyDescent="0.25">
      <c r="A5" s="122" t="s">
        <v>43</v>
      </c>
      <c r="B5" s="123" t="s">
        <v>44</v>
      </c>
      <c r="C5" s="124">
        <v>250</v>
      </c>
      <c r="D5" s="124"/>
      <c r="E5" s="124"/>
      <c r="F5" s="124">
        <f>SUM(C5:E5)</f>
        <v>250</v>
      </c>
      <c r="G5" s="124">
        <v>250</v>
      </c>
      <c r="H5" s="124"/>
      <c r="I5" s="124"/>
      <c r="J5" s="124">
        <f>SUM(G5:I5)</f>
        <v>250</v>
      </c>
      <c r="K5" s="124">
        <v>368</v>
      </c>
      <c r="L5" s="124"/>
      <c r="M5" s="124"/>
      <c r="N5" s="124">
        <f>SUM(K5:M5)</f>
        <v>368</v>
      </c>
      <c r="O5" s="124">
        <f>SUM(G5+K5)</f>
        <v>618</v>
      </c>
      <c r="P5" s="124"/>
      <c r="Q5" s="124"/>
      <c r="R5" s="124">
        <f>SUM(O5:Q5)</f>
        <v>618</v>
      </c>
    </row>
    <row r="6" spans="1:18" s="125" customFormat="1" ht="24.95" customHeight="1" thickBot="1" x14ac:dyDescent="0.25">
      <c r="A6" s="127" t="s">
        <v>45</v>
      </c>
      <c r="B6" s="128" t="s">
        <v>46</v>
      </c>
      <c r="C6" s="129">
        <v>0</v>
      </c>
      <c r="D6" s="129"/>
      <c r="E6" s="129"/>
      <c r="F6" s="129">
        <f t="shared" si="0"/>
        <v>0</v>
      </c>
      <c r="G6" s="129"/>
      <c r="H6" s="129"/>
      <c r="I6" s="129"/>
      <c r="J6" s="129">
        <f t="shared" ref="J6:J13" si="4">SUM(G6:I6)</f>
        <v>0</v>
      </c>
      <c r="K6" s="129">
        <v>0</v>
      </c>
      <c r="L6" s="129"/>
      <c r="M6" s="129"/>
      <c r="N6" s="129">
        <f t="shared" ref="N6:N13" si="5">SUM(K6:M6)</f>
        <v>0</v>
      </c>
      <c r="O6" s="129">
        <v>0</v>
      </c>
      <c r="P6" s="129"/>
      <c r="Q6" s="129"/>
      <c r="R6" s="129">
        <f t="shared" ref="R6:R13" si="6">SUM(O6:Q6)</f>
        <v>0</v>
      </c>
    </row>
    <row r="7" spans="1:18" s="125" customFormat="1" ht="24.95" customHeight="1" thickBot="1" x14ac:dyDescent="0.25">
      <c r="A7" s="122" t="s">
        <v>47</v>
      </c>
      <c r="B7" s="123" t="s">
        <v>48</v>
      </c>
      <c r="C7" s="124">
        <f>SUM(C8:C10)</f>
        <v>0</v>
      </c>
      <c r="D7" s="124"/>
      <c r="E7" s="124"/>
      <c r="F7" s="124">
        <f t="shared" si="0"/>
        <v>0</v>
      </c>
      <c r="G7" s="124">
        <f>SUM(G8:G10)</f>
        <v>0</v>
      </c>
      <c r="H7" s="124">
        <f>SUM(H8:H10)</f>
        <v>0</v>
      </c>
      <c r="I7" s="124"/>
      <c r="J7" s="124">
        <f t="shared" si="4"/>
        <v>0</v>
      </c>
      <c r="K7" s="124">
        <f>SUM(K8:K10)</f>
        <v>0</v>
      </c>
      <c r="L7" s="124"/>
      <c r="M7" s="124"/>
      <c r="N7" s="124">
        <f t="shared" si="5"/>
        <v>0</v>
      </c>
      <c r="O7" s="124">
        <f>SUM(O8:O9)</f>
        <v>0</v>
      </c>
      <c r="P7" s="124"/>
      <c r="Q7" s="124"/>
      <c r="R7" s="124">
        <f t="shared" si="6"/>
        <v>0</v>
      </c>
    </row>
    <row r="8" spans="1:18" s="118" customFormat="1" x14ac:dyDescent="0.2">
      <c r="A8" s="130" t="s">
        <v>50</v>
      </c>
      <c r="B8" s="131" t="s">
        <v>318</v>
      </c>
      <c r="C8" s="132">
        <v>0</v>
      </c>
      <c r="D8" s="132"/>
      <c r="E8" s="132"/>
      <c r="F8" s="133">
        <f t="shared" si="0"/>
        <v>0</v>
      </c>
      <c r="G8" s="132">
        <f>SUM('3.Átad.Peszk.'!G3)</f>
        <v>0</v>
      </c>
      <c r="H8" s="132"/>
      <c r="I8" s="132"/>
      <c r="J8" s="133">
        <f t="shared" si="4"/>
        <v>0</v>
      </c>
      <c r="K8" s="132">
        <f>SUM('3.Átad.Peszk.'!K3)</f>
        <v>0</v>
      </c>
      <c r="L8" s="132"/>
      <c r="M8" s="132"/>
      <c r="N8" s="133">
        <f t="shared" si="5"/>
        <v>0</v>
      </c>
      <c r="O8" s="132">
        <f>SUM('3.Átad.Peszk.'!O3)</f>
        <v>0</v>
      </c>
      <c r="P8" s="132"/>
      <c r="Q8" s="132"/>
      <c r="R8" s="133">
        <f t="shared" si="6"/>
        <v>0</v>
      </c>
    </row>
    <row r="9" spans="1:18" s="118" customFormat="1" x14ac:dyDescent="0.2">
      <c r="A9" s="130"/>
      <c r="B9" s="131" t="s">
        <v>270</v>
      </c>
      <c r="C9" s="132">
        <v>0</v>
      </c>
      <c r="D9" s="132"/>
      <c r="E9" s="132"/>
      <c r="F9" s="133">
        <v>0</v>
      </c>
      <c r="G9" s="132">
        <f>SUM('3.Átad.Peszk.'!G15)</f>
        <v>0</v>
      </c>
      <c r="H9" s="132"/>
      <c r="I9" s="132"/>
      <c r="J9" s="133">
        <f>SUM(G9:I9)</f>
        <v>0</v>
      </c>
      <c r="K9" s="132">
        <f>SUM('3.Átad.Peszk.'!K15)</f>
        <v>0</v>
      </c>
      <c r="L9" s="132"/>
      <c r="M9" s="132"/>
      <c r="N9" s="133">
        <f>SUM(K9:M9)</f>
        <v>0</v>
      </c>
      <c r="O9" s="132">
        <f>SUM('3.Átad.Peszk.'!O15)</f>
        <v>0</v>
      </c>
      <c r="P9" s="132"/>
      <c r="Q9" s="132"/>
      <c r="R9" s="133">
        <f t="shared" si="6"/>
        <v>0</v>
      </c>
    </row>
    <row r="10" spans="1:18" s="137" customFormat="1" ht="24.95" customHeight="1" thickBot="1" x14ac:dyDescent="0.25">
      <c r="A10" s="134" t="s">
        <v>50</v>
      </c>
      <c r="B10" s="135" t="s">
        <v>269</v>
      </c>
      <c r="C10" s="136">
        <v>0</v>
      </c>
      <c r="D10" s="136"/>
      <c r="E10" s="136"/>
      <c r="F10" s="136">
        <f t="shared" si="0"/>
        <v>0</v>
      </c>
      <c r="G10" s="136"/>
      <c r="H10" s="136"/>
      <c r="I10" s="136"/>
      <c r="J10" s="136">
        <f t="shared" si="4"/>
        <v>0</v>
      </c>
      <c r="K10" s="136">
        <v>0</v>
      </c>
      <c r="L10" s="136"/>
      <c r="M10" s="136"/>
      <c r="N10" s="136">
        <f t="shared" si="5"/>
        <v>0</v>
      </c>
      <c r="O10" s="136">
        <v>0</v>
      </c>
      <c r="P10" s="136"/>
      <c r="Q10" s="136"/>
      <c r="R10" s="136">
        <f t="shared" si="6"/>
        <v>0</v>
      </c>
    </row>
    <row r="11" spans="1:18" s="125" customFormat="1" ht="24.95" customHeight="1" thickBot="1" x14ac:dyDescent="0.25">
      <c r="A11" s="127" t="s">
        <v>51</v>
      </c>
      <c r="B11" s="128" t="s">
        <v>52</v>
      </c>
      <c r="C11" s="129">
        <v>0</v>
      </c>
      <c r="D11" s="129"/>
      <c r="E11" s="129"/>
      <c r="F11" s="129">
        <f t="shared" si="0"/>
        <v>0</v>
      </c>
      <c r="G11" s="129">
        <f>SUM('4.Beruh'!G20)</f>
        <v>0</v>
      </c>
      <c r="H11" s="129"/>
      <c r="I11" s="129"/>
      <c r="J11" s="129">
        <f t="shared" si="4"/>
        <v>0</v>
      </c>
      <c r="K11" s="129">
        <f>SUM('4.Beruh'!K20)</f>
        <v>0</v>
      </c>
      <c r="L11" s="129"/>
      <c r="M11" s="129"/>
      <c r="N11" s="129">
        <f t="shared" si="5"/>
        <v>0</v>
      </c>
      <c r="O11" s="129">
        <f>SUM(G11+K11)</f>
        <v>0</v>
      </c>
      <c r="P11" s="129"/>
      <c r="Q11" s="129"/>
      <c r="R11" s="129">
        <f t="shared" si="6"/>
        <v>0</v>
      </c>
    </row>
    <row r="12" spans="1:18" s="125" customFormat="1" ht="24.95" customHeight="1" thickBot="1" x14ac:dyDescent="0.25">
      <c r="A12" s="127" t="s">
        <v>53</v>
      </c>
      <c r="B12" s="128" t="s">
        <v>54</v>
      </c>
      <c r="C12" s="129">
        <v>0</v>
      </c>
      <c r="D12" s="129"/>
      <c r="E12" s="129"/>
      <c r="F12" s="129">
        <f t="shared" si="0"/>
        <v>0</v>
      </c>
      <c r="G12" s="129">
        <f>SUM('5.Felúj.'!H14)</f>
        <v>0</v>
      </c>
      <c r="H12" s="129"/>
      <c r="I12" s="129"/>
      <c r="J12" s="129">
        <f t="shared" si="4"/>
        <v>0</v>
      </c>
      <c r="K12" s="129">
        <f>SUM('5.Felúj.'!L14)</f>
        <v>0</v>
      </c>
      <c r="L12" s="129"/>
      <c r="M12" s="129"/>
      <c r="N12" s="129">
        <f t="shared" si="5"/>
        <v>0</v>
      </c>
      <c r="O12" s="129">
        <f>SUM(G12+K12)</f>
        <v>0</v>
      </c>
      <c r="P12" s="129"/>
      <c r="Q12" s="129"/>
      <c r="R12" s="129">
        <f t="shared" si="6"/>
        <v>0</v>
      </c>
    </row>
    <row r="13" spans="1:18" s="125" customFormat="1" ht="24.95" customHeight="1" thickBot="1" x14ac:dyDescent="0.25">
      <c r="A13" s="127" t="s">
        <v>55</v>
      </c>
      <c r="B13" s="128" t="s">
        <v>56</v>
      </c>
      <c r="C13" s="129">
        <v>0</v>
      </c>
      <c r="D13" s="129"/>
      <c r="E13" s="129"/>
      <c r="F13" s="129">
        <f t="shared" si="0"/>
        <v>0</v>
      </c>
      <c r="G13" s="129"/>
      <c r="H13" s="129"/>
      <c r="I13" s="129"/>
      <c r="J13" s="129">
        <f t="shared" si="4"/>
        <v>0</v>
      </c>
      <c r="K13" s="129">
        <v>0</v>
      </c>
      <c r="L13" s="129"/>
      <c r="M13" s="129"/>
      <c r="N13" s="129">
        <f t="shared" si="5"/>
        <v>0</v>
      </c>
      <c r="O13" s="129">
        <v>0</v>
      </c>
      <c r="P13" s="129"/>
      <c r="Q13" s="129"/>
      <c r="R13" s="129">
        <f t="shared" si="6"/>
        <v>0</v>
      </c>
    </row>
    <row r="14" spans="1:18" s="141" customFormat="1" ht="33.75" customHeight="1" thickBot="1" x14ac:dyDescent="0.25">
      <c r="A14" s="138" t="s">
        <v>59</v>
      </c>
      <c r="B14" s="139" t="s">
        <v>60</v>
      </c>
      <c r="C14" s="140">
        <f>C3+C4+C5+C6+C7+C11+C12+C13</f>
        <v>999</v>
      </c>
      <c r="D14" s="140">
        <f>D3+D4+D5+D6+D7+D11+D12+D13</f>
        <v>0</v>
      </c>
      <c r="E14" s="140">
        <f>E3+E4+E5+E6+E7+E11+E12+E13</f>
        <v>0</v>
      </c>
      <c r="F14" s="140">
        <f>SUM(C14:E14)</f>
        <v>999</v>
      </c>
      <c r="G14" s="140">
        <f>G3+G4+G5+G6+G7+G11+G12+G13</f>
        <v>999</v>
      </c>
      <c r="H14" s="140">
        <f>H3+H4+H5+H6+H7+H11+H12+H13</f>
        <v>0</v>
      </c>
      <c r="I14" s="140">
        <f>I3+I4+I5+I6+I7+I11+I12+I13</f>
        <v>0</v>
      </c>
      <c r="J14" s="140">
        <f>SUM(G14:I14)</f>
        <v>999</v>
      </c>
      <c r="K14" s="140">
        <f>K3+K4+K5+K6+K7+K11+K12+K13</f>
        <v>368</v>
      </c>
      <c r="L14" s="140">
        <f>L3+L4+L5+L6+L7+L11+L12+L13</f>
        <v>0</v>
      </c>
      <c r="M14" s="140">
        <f>M3+M4+M5+M6+M7+M11+M12+M13</f>
        <v>0</v>
      </c>
      <c r="N14" s="140">
        <f>SUM(K14:M14)</f>
        <v>368</v>
      </c>
      <c r="O14" s="140">
        <f>O3+O4+O5+O6+O7+O11+O12+O13</f>
        <v>1367</v>
      </c>
      <c r="P14" s="140">
        <f>P3+P4+P5+P6+P7+P11+P12+P13</f>
        <v>0</v>
      </c>
      <c r="Q14" s="140">
        <f>Q3+Q4+Q5+Q6+Q7+Q11+Q12+Q13</f>
        <v>0</v>
      </c>
      <c r="R14" s="140">
        <f>SUM(O14:Q14)</f>
        <v>1367</v>
      </c>
    </row>
    <row r="15" spans="1:18" s="125" customFormat="1" ht="24.95" customHeight="1" thickBot="1" x14ac:dyDescent="0.25">
      <c r="A15" s="122" t="s">
        <v>61</v>
      </c>
      <c r="B15" s="123" t="s">
        <v>62</v>
      </c>
      <c r="C15" s="124"/>
      <c r="D15" s="124"/>
      <c r="E15" s="124"/>
      <c r="F15" s="124">
        <f t="shared" si="0"/>
        <v>0</v>
      </c>
      <c r="G15" s="124"/>
      <c r="H15" s="124"/>
      <c r="I15" s="124"/>
      <c r="J15" s="124">
        <f t="shared" ref="J15" si="7">SUM(G15:I15)</f>
        <v>0</v>
      </c>
      <c r="K15" s="124"/>
      <c r="L15" s="124"/>
      <c r="M15" s="124"/>
      <c r="N15" s="124">
        <f t="shared" ref="N15" si="8">SUM(K15:M15)</f>
        <v>0</v>
      </c>
      <c r="O15" s="124"/>
      <c r="P15" s="124"/>
      <c r="Q15" s="124"/>
      <c r="R15" s="124">
        <f t="shared" ref="R15" si="9">SUM(O15:Q15)</f>
        <v>0</v>
      </c>
    </row>
    <row r="16" spans="1:18" s="145" customFormat="1" ht="48.75" customHeight="1" thickBot="1" x14ac:dyDescent="0.25">
      <c r="A16" s="142"/>
      <c r="B16" s="143" t="s">
        <v>63</v>
      </c>
      <c r="C16" s="144">
        <f>C15+C14</f>
        <v>999</v>
      </c>
      <c r="D16" s="144">
        <f>D15+D14</f>
        <v>0</v>
      </c>
      <c r="E16" s="144">
        <f>E15+E14</f>
        <v>0</v>
      </c>
      <c r="F16" s="144">
        <f>SUM(C16:E16)</f>
        <v>999</v>
      </c>
      <c r="G16" s="144">
        <f>G15+G14</f>
        <v>999</v>
      </c>
      <c r="H16" s="144">
        <f>H15+H14</f>
        <v>0</v>
      </c>
      <c r="I16" s="144">
        <f>I15+I14</f>
        <v>0</v>
      </c>
      <c r="J16" s="144">
        <f>SUM(G16:I16)</f>
        <v>999</v>
      </c>
      <c r="K16" s="144">
        <f>K15+K14</f>
        <v>368</v>
      </c>
      <c r="L16" s="144">
        <f>L15+L14</f>
        <v>0</v>
      </c>
      <c r="M16" s="144">
        <f>M15+M14</f>
        <v>0</v>
      </c>
      <c r="N16" s="144">
        <f>SUM(K16:M16)</f>
        <v>368</v>
      </c>
      <c r="O16" s="144">
        <f>O15+O14</f>
        <v>1367</v>
      </c>
      <c r="P16" s="144">
        <f>P15+P14</f>
        <v>0</v>
      </c>
      <c r="Q16" s="144">
        <f>Q15+Q14</f>
        <v>0</v>
      </c>
      <c r="R16" s="144">
        <f>SUM(O16:Q16)</f>
        <v>1367</v>
      </c>
    </row>
    <row r="17" spans="1:18" s="146" customFormat="1" ht="15.6" customHeight="1" thickBot="1" x14ac:dyDescent="0.25">
      <c r="B17" s="147"/>
      <c r="C17" s="148"/>
      <c r="D17" s="148"/>
      <c r="E17" s="149"/>
      <c r="F17" s="149"/>
      <c r="G17" s="148"/>
      <c r="H17" s="148"/>
      <c r="I17" s="149"/>
      <c r="J17" s="149"/>
      <c r="K17" s="148"/>
      <c r="L17" s="148"/>
      <c r="M17" s="149"/>
      <c r="N17" s="149"/>
      <c r="O17" s="148"/>
      <c r="P17" s="148"/>
      <c r="Q17" s="149"/>
      <c r="R17" s="149"/>
    </row>
    <row r="18" spans="1:18" s="153" customFormat="1" ht="17.25" customHeight="1" x14ac:dyDescent="0.2">
      <c r="A18" s="150"/>
      <c r="B18" s="151" t="s">
        <v>64</v>
      </c>
      <c r="C18" s="152">
        <v>999</v>
      </c>
      <c r="D18" s="152">
        <f>D3+D4+D5+D6+D7</f>
        <v>0</v>
      </c>
      <c r="E18" s="152">
        <f>E3+E4+E5+E6+E7</f>
        <v>0</v>
      </c>
      <c r="F18" s="152">
        <f>SUM(C18:E18)</f>
        <v>999</v>
      </c>
      <c r="G18" s="152">
        <f>SUM(G3+G4+G5+G7)</f>
        <v>999</v>
      </c>
      <c r="H18" s="152">
        <f>H3+H4+H5+H6+H7</f>
        <v>0</v>
      </c>
      <c r="I18" s="152">
        <f>I3+I4+I5+I6+I7</f>
        <v>0</v>
      </c>
      <c r="J18" s="152">
        <f>SUM(G18:I18)</f>
        <v>999</v>
      </c>
      <c r="K18" s="152">
        <f>SUM(K3+K4+K5+K7)</f>
        <v>368</v>
      </c>
      <c r="L18" s="152">
        <f>L3+L4+L5+L6+L7</f>
        <v>0</v>
      </c>
      <c r="M18" s="152">
        <f>M3+M4+M5+M6+M7</f>
        <v>0</v>
      </c>
      <c r="N18" s="152">
        <f>SUM(K18:M18)</f>
        <v>368</v>
      </c>
      <c r="O18" s="152">
        <f>SUM(G18+K18)</f>
        <v>1367</v>
      </c>
      <c r="P18" s="152">
        <f>P3+P4+P5+P6+P7</f>
        <v>0</v>
      </c>
      <c r="Q18" s="152">
        <f>Q3+Q4+Q5+Q6+Q7</f>
        <v>0</v>
      </c>
      <c r="R18" s="152">
        <f>SUM(O18:Q18)</f>
        <v>1367</v>
      </c>
    </row>
    <row r="19" spans="1:18" s="153" customFormat="1" ht="17.25" customHeight="1" x14ac:dyDescent="0.2">
      <c r="A19" s="154"/>
      <c r="B19" s="155" t="s">
        <v>65</v>
      </c>
      <c r="C19" s="156">
        <f>C11+C12+C13</f>
        <v>0</v>
      </c>
      <c r="D19" s="156">
        <f>D11+D12+D13</f>
        <v>0</v>
      </c>
      <c r="E19" s="156">
        <f>E11+E12+E13</f>
        <v>0</v>
      </c>
      <c r="F19" s="156">
        <f t="shared" ref="F19:F24" si="10">SUM(C19:E19)</f>
        <v>0</v>
      </c>
      <c r="G19" s="156">
        <f>SUM(G11+G12)</f>
        <v>0</v>
      </c>
      <c r="H19" s="156">
        <f>H11+H12+H13</f>
        <v>0</v>
      </c>
      <c r="I19" s="156">
        <f>I11+I12+I13</f>
        <v>0</v>
      </c>
      <c r="J19" s="156">
        <f t="shared" ref="J19" si="11">SUM(G19:I19)</f>
        <v>0</v>
      </c>
      <c r="K19" s="156">
        <f>SUM(K11+K12)</f>
        <v>0</v>
      </c>
      <c r="L19" s="156">
        <f>L11+L12+L13</f>
        <v>0</v>
      </c>
      <c r="M19" s="156">
        <f>M11+M12+M13</f>
        <v>0</v>
      </c>
      <c r="N19" s="156">
        <f t="shared" ref="N19" si="12">SUM(K19:M19)</f>
        <v>0</v>
      </c>
      <c r="O19" s="156">
        <f>SUM(G19+K19)</f>
        <v>0</v>
      </c>
      <c r="P19" s="156">
        <f>P11+P12+P13</f>
        <v>0</v>
      </c>
      <c r="Q19" s="156">
        <f>Q11+Q12+Q13</f>
        <v>0</v>
      </c>
      <c r="R19" s="156">
        <f t="shared" ref="R19" si="13">SUM(O19:Q19)</f>
        <v>0</v>
      </c>
    </row>
    <row r="20" spans="1:18" s="153" customFormat="1" ht="17.25" customHeight="1" x14ac:dyDescent="0.2">
      <c r="A20" s="154"/>
      <c r="B20" s="155" t="s">
        <v>66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1:18" s="153" customFormat="1" ht="17.25" customHeight="1" thickBot="1" x14ac:dyDescent="0.25">
      <c r="A21" s="157"/>
      <c r="B21" s="158" t="s">
        <v>67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</row>
    <row r="22" spans="1:18" s="163" customFormat="1" ht="17.25" customHeight="1" x14ac:dyDescent="0.2">
      <c r="A22" s="160"/>
      <c r="B22" s="161" t="s">
        <v>68</v>
      </c>
      <c r="C22" s="162">
        <f t="shared" ref="C22:E23" si="14">C18+C20</f>
        <v>999</v>
      </c>
      <c r="D22" s="161">
        <f t="shared" si="14"/>
        <v>0</v>
      </c>
      <c r="E22" s="161">
        <f t="shared" si="14"/>
        <v>0</v>
      </c>
      <c r="F22" s="162">
        <f t="shared" si="10"/>
        <v>999</v>
      </c>
      <c r="G22" s="162">
        <f t="shared" ref="G22:I22" si="15">G18+G20</f>
        <v>999</v>
      </c>
      <c r="H22" s="161">
        <f t="shared" si="15"/>
        <v>0</v>
      </c>
      <c r="I22" s="161">
        <f t="shared" si="15"/>
        <v>0</v>
      </c>
      <c r="J22" s="162">
        <f t="shared" ref="J22:J24" si="16">SUM(G22:I22)</f>
        <v>999</v>
      </c>
      <c r="K22" s="162">
        <f t="shared" ref="K22:M22" si="17">K18+K20</f>
        <v>368</v>
      </c>
      <c r="L22" s="161">
        <f t="shared" si="17"/>
        <v>0</v>
      </c>
      <c r="M22" s="161">
        <f t="shared" si="17"/>
        <v>0</v>
      </c>
      <c r="N22" s="162">
        <f t="shared" ref="N22:N24" si="18">SUM(K22:M22)</f>
        <v>368</v>
      </c>
      <c r="O22" s="162">
        <f t="shared" ref="O22:Q22" si="19">O18+O20</f>
        <v>1367</v>
      </c>
      <c r="P22" s="161">
        <f t="shared" si="19"/>
        <v>0</v>
      </c>
      <c r="Q22" s="161">
        <f t="shared" si="19"/>
        <v>0</v>
      </c>
      <c r="R22" s="162">
        <f t="shared" ref="R22:R24" si="20">SUM(O22:Q22)</f>
        <v>1367</v>
      </c>
    </row>
    <row r="23" spans="1:18" s="163" customFormat="1" ht="17.25" customHeight="1" thickBot="1" x14ac:dyDescent="0.25">
      <c r="A23" s="164"/>
      <c r="B23" s="165" t="s">
        <v>69</v>
      </c>
      <c r="C23" s="166">
        <f t="shared" si="14"/>
        <v>0</v>
      </c>
      <c r="D23" s="166">
        <f t="shared" si="14"/>
        <v>0</v>
      </c>
      <c r="E23" s="165">
        <f t="shared" si="14"/>
        <v>0</v>
      </c>
      <c r="F23" s="166">
        <f t="shared" si="10"/>
        <v>0</v>
      </c>
      <c r="G23" s="166">
        <f t="shared" ref="G23:I23" si="21">G19+G21</f>
        <v>0</v>
      </c>
      <c r="H23" s="166">
        <f t="shared" si="21"/>
        <v>0</v>
      </c>
      <c r="I23" s="165">
        <f t="shared" si="21"/>
        <v>0</v>
      </c>
      <c r="J23" s="166">
        <f t="shared" si="16"/>
        <v>0</v>
      </c>
      <c r="K23" s="166">
        <f t="shared" ref="K23:M23" si="22">K19+K21</f>
        <v>0</v>
      </c>
      <c r="L23" s="166">
        <f t="shared" si="22"/>
        <v>0</v>
      </c>
      <c r="M23" s="165">
        <f t="shared" si="22"/>
        <v>0</v>
      </c>
      <c r="N23" s="166">
        <f t="shared" si="18"/>
        <v>0</v>
      </c>
      <c r="O23" s="166">
        <f t="shared" ref="O23:Q23" si="23">O19+O21</f>
        <v>0</v>
      </c>
      <c r="P23" s="166">
        <f t="shared" si="23"/>
        <v>0</v>
      </c>
      <c r="Q23" s="165">
        <f t="shared" si="23"/>
        <v>0</v>
      </c>
      <c r="R23" s="166">
        <f t="shared" si="20"/>
        <v>0</v>
      </c>
    </row>
    <row r="24" spans="1:18" s="163" customFormat="1" ht="17.25" customHeight="1" thickBot="1" x14ac:dyDescent="0.25">
      <c r="A24" s="167"/>
      <c r="B24" s="168" t="s">
        <v>70</v>
      </c>
      <c r="C24" s="169">
        <f>C22+C23</f>
        <v>999</v>
      </c>
      <c r="D24" s="166">
        <f>D22+D23</f>
        <v>0</v>
      </c>
      <c r="E24" s="168">
        <f>E22+E23</f>
        <v>0</v>
      </c>
      <c r="F24" s="169">
        <f t="shared" si="10"/>
        <v>999</v>
      </c>
      <c r="G24" s="169">
        <f>G22+G23</f>
        <v>999</v>
      </c>
      <c r="H24" s="166">
        <f>H22+H23</f>
        <v>0</v>
      </c>
      <c r="I24" s="168">
        <f>I22+I23</f>
        <v>0</v>
      </c>
      <c r="J24" s="169">
        <f t="shared" si="16"/>
        <v>999</v>
      </c>
      <c r="K24" s="169">
        <f>K22+K23</f>
        <v>368</v>
      </c>
      <c r="L24" s="166">
        <f>L22+L23</f>
        <v>0</v>
      </c>
      <c r="M24" s="168">
        <f>M22+M23</f>
        <v>0</v>
      </c>
      <c r="N24" s="169">
        <f t="shared" si="18"/>
        <v>368</v>
      </c>
      <c r="O24" s="169">
        <f>O22+O23</f>
        <v>1367</v>
      </c>
      <c r="P24" s="166">
        <f>P22+P23</f>
        <v>0</v>
      </c>
      <c r="Q24" s="168">
        <f>Q22+Q23</f>
        <v>0</v>
      </c>
      <c r="R24" s="169">
        <f t="shared" si="20"/>
        <v>1367</v>
      </c>
    </row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ageMargins left="0.25" right="0.25" top="0.75" bottom="0.75" header="0.3" footer="0.3"/>
  <pageSetup paperSize="9" scale="49" orientation="landscape" horizontalDpi="300" verticalDpi="300" r:id="rId1"/>
  <headerFooter alignWithMargins="0">
    <oddHeader xml:space="preserve">&amp;C&amp;"Times New Roman,Normál"PESTERZSÉBETI BOLGÁR ÖNKORMÁNYZAT
 2015. ÉVI 
KIADÁSAI (e Ft)&amp;R&amp;"Times New Roman,Félkövér"
&amp;"Times New Roman,Normál"2. sz. melléklet &amp;"Times New Roman,Félkövér"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view="pageBreakPreview" zoomScale="60" zoomScaleNormal="100" workbookViewId="0">
      <pane ySplit="1" topLeftCell="A2" activePane="bottomLeft" state="frozen"/>
      <selection activeCell="A5" sqref="A5"/>
      <selection pane="bottomLeft" activeCell="O1" sqref="O1:R1"/>
    </sheetView>
  </sheetViews>
  <sheetFormatPr defaultRowHeight="12.75" x14ac:dyDescent="0.2"/>
  <cols>
    <col min="1" max="1" width="9.140625" style="262"/>
    <col min="2" max="2" width="54.85546875" style="262" customWidth="1"/>
    <col min="3" max="3" width="13.7109375" style="262" customWidth="1"/>
    <col min="4" max="4" width="11.85546875" style="262" customWidth="1"/>
    <col min="5" max="5" width="14.42578125" style="262" customWidth="1"/>
    <col min="6" max="6" width="12.85546875" style="262" customWidth="1"/>
    <col min="7" max="7" width="13.7109375" style="262" hidden="1" customWidth="1"/>
    <col min="8" max="8" width="11.85546875" style="262" hidden="1" customWidth="1"/>
    <col min="9" max="9" width="14.42578125" style="262" hidden="1" customWidth="1"/>
    <col min="10" max="10" width="12.85546875" style="262" hidden="1" customWidth="1"/>
    <col min="11" max="11" width="13.7109375" style="262" customWidth="1"/>
    <col min="12" max="12" width="11.85546875" style="262" customWidth="1"/>
    <col min="13" max="13" width="14.42578125" style="262" customWidth="1"/>
    <col min="14" max="14" width="12.85546875" style="262" customWidth="1"/>
    <col min="15" max="15" width="13.7109375" style="262" customWidth="1"/>
    <col min="16" max="16" width="11.85546875" style="262" customWidth="1"/>
    <col min="17" max="17" width="14.42578125" style="262" customWidth="1"/>
    <col min="18" max="18" width="12.85546875" style="262" customWidth="1"/>
    <col min="19" max="16384" width="9.140625" style="262"/>
  </cols>
  <sheetData>
    <row r="1" spans="1:18" s="181" customFormat="1" ht="12.75" customHeight="1" x14ac:dyDescent="0.2">
      <c r="A1" s="492" t="s">
        <v>71</v>
      </c>
      <c r="B1" s="494" t="s">
        <v>73</v>
      </c>
      <c r="C1" s="489" t="s">
        <v>313</v>
      </c>
      <c r="D1" s="490"/>
      <c r="E1" s="490"/>
      <c r="F1" s="491"/>
      <c r="G1" s="489" t="s">
        <v>319</v>
      </c>
      <c r="H1" s="490"/>
      <c r="I1" s="490"/>
      <c r="J1" s="491"/>
      <c r="K1" s="489" t="s">
        <v>315</v>
      </c>
      <c r="L1" s="490"/>
      <c r="M1" s="490"/>
      <c r="N1" s="491"/>
      <c r="O1" s="489" t="s">
        <v>329</v>
      </c>
      <c r="P1" s="490"/>
      <c r="Q1" s="490"/>
      <c r="R1" s="491"/>
    </row>
    <row r="2" spans="1:18" s="181" customFormat="1" ht="38.25" customHeight="1" thickBot="1" x14ac:dyDescent="0.25">
      <c r="A2" s="493"/>
      <c r="B2" s="495"/>
      <c r="C2" s="222" t="s">
        <v>2</v>
      </c>
      <c r="D2" s="223" t="s">
        <v>3</v>
      </c>
      <c r="E2" s="223" t="s">
        <v>4</v>
      </c>
      <c r="F2" s="224" t="s">
        <v>5</v>
      </c>
      <c r="G2" s="222" t="s">
        <v>2</v>
      </c>
      <c r="H2" s="223" t="s">
        <v>3</v>
      </c>
      <c r="I2" s="223" t="s">
        <v>4</v>
      </c>
      <c r="J2" s="224" t="s">
        <v>5</v>
      </c>
      <c r="K2" s="222" t="s">
        <v>2</v>
      </c>
      <c r="L2" s="223" t="s">
        <v>3</v>
      </c>
      <c r="M2" s="223" t="s">
        <v>4</v>
      </c>
      <c r="N2" s="224" t="s">
        <v>5</v>
      </c>
      <c r="O2" s="222" t="s">
        <v>2</v>
      </c>
      <c r="P2" s="223" t="s">
        <v>3</v>
      </c>
      <c r="Q2" s="223" t="s">
        <v>4</v>
      </c>
      <c r="R2" s="224" t="s">
        <v>5</v>
      </c>
    </row>
    <row r="3" spans="1:18" s="228" customFormat="1" ht="15" customHeight="1" x14ac:dyDescent="0.2">
      <c r="A3" s="225" t="s">
        <v>49</v>
      </c>
      <c r="B3" s="226" t="s">
        <v>74</v>
      </c>
      <c r="C3" s="227">
        <f>C4+C5+C6+C7+C8+C9+C10+C11+C12+C13</f>
        <v>0</v>
      </c>
      <c r="D3" s="227">
        <f>D4+D5+D6+D7+D8+D9+D10+D11+D12+D13</f>
        <v>0</v>
      </c>
      <c r="E3" s="227">
        <f>E4+E5+E6+E7+E8+E9+E10+E11+E12+E13</f>
        <v>0</v>
      </c>
      <c r="F3" s="227">
        <f t="shared" ref="F3:F23" si="0">SUM(C3:E3)</f>
        <v>0</v>
      </c>
      <c r="G3" s="227">
        <f>G4+G5+G6+G7+G8+G9+G10+G11+G12+G13</f>
        <v>0</v>
      </c>
      <c r="H3" s="227">
        <f>H4+H5+H6+H7+H8+H9+H10+H11+H12+H13</f>
        <v>0</v>
      </c>
      <c r="I3" s="227">
        <f>I4+I5+I6+I7+I8+I9+I10+I11+I12+I13</f>
        <v>0</v>
      </c>
      <c r="J3" s="227">
        <f t="shared" ref="J3:J45" si="1">SUM(G3:I3)</f>
        <v>0</v>
      </c>
      <c r="K3" s="227">
        <f>K4+K5+K6+K7+K8+K9+K10+K11+K12+K13</f>
        <v>0</v>
      </c>
      <c r="L3" s="227">
        <f>L4+L5+L6+L7+L8+L9+L10+L11+L12+L13</f>
        <v>0</v>
      </c>
      <c r="M3" s="227">
        <f>M4+M5+M6+M7+M8+M9+M10+M11+M12+M13</f>
        <v>0</v>
      </c>
      <c r="N3" s="227">
        <f t="shared" ref="N3:N45" si="2">SUM(K3:M3)</f>
        <v>0</v>
      </c>
      <c r="O3" s="227">
        <f>O4+O5+O6+O7+O8+O9+O10+O11+O12+O13</f>
        <v>0</v>
      </c>
      <c r="P3" s="227">
        <f>P4+P5+P6+P7+P8+P9+P10+P11+P12+P13</f>
        <v>0</v>
      </c>
      <c r="Q3" s="227">
        <f>Q4+Q5+Q6+Q7+Q8+Q9+Q10+Q11+Q12+Q13</f>
        <v>0</v>
      </c>
      <c r="R3" s="227">
        <f t="shared" ref="R3:R45" si="3">SUM(O3:Q3)</f>
        <v>0</v>
      </c>
    </row>
    <row r="4" spans="1:18" s="181" customFormat="1" ht="15" customHeight="1" x14ac:dyDescent="0.2">
      <c r="A4" s="229"/>
      <c r="B4" s="230" t="s">
        <v>75</v>
      </c>
      <c r="C4" s="231"/>
      <c r="D4" s="231"/>
      <c r="E4" s="231"/>
      <c r="F4" s="231">
        <f t="shared" si="0"/>
        <v>0</v>
      </c>
      <c r="G4" s="231"/>
      <c r="H4" s="231"/>
      <c r="I4" s="231"/>
      <c r="J4" s="231">
        <f t="shared" si="1"/>
        <v>0</v>
      </c>
      <c r="K4" s="231"/>
      <c r="L4" s="231"/>
      <c r="M4" s="231"/>
      <c r="N4" s="231">
        <f t="shared" si="2"/>
        <v>0</v>
      </c>
      <c r="O4" s="231"/>
      <c r="P4" s="231"/>
      <c r="Q4" s="231"/>
      <c r="R4" s="231">
        <f t="shared" si="3"/>
        <v>0</v>
      </c>
    </row>
    <row r="5" spans="1:18" s="181" customFormat="1" ht="15" customHeight="1" x14ac:dyDescent="0.2">
      <c r="A5" s="229"/>
      <c r="B5" s="230" t="s">
        <v>76</v>
      </c>
      <c r="C5" s="232"/>
      <c r="D5" s="232"/>
      <c r="E5" s="232"/>
      <c r="F5" s="233">
        <f t="shared" si="0"/>
        <v>0</v>
      </c>
      <c r="G5" s="232"/>
      <c r="H5" s="232"/>
      <c r="I5" s="232"/>
      <c r="J5" s="233">
        <f t="shared" si="1"/>
        <v>0</v>
      </c>
      <c r="K5" s="232"/>
      <c r="L5" s="232"/>
      <c r="M5" s="232"/>
      <c r="N5" s="233">
        <f t="shared" si="2"/>
        <v>0</v>
      </c>
      <c r="O5" s="232"/>
      <c r="P5" s="232"/>
      <c r="Q5" s="232"/>
      <c r="R5" s="233">
        <f t="shared" si="3"/>
        <v>0</v>
      </c>
    </row>
    <row r="6" spans="1:18" s="181" customFormat="1" ht="25.5" x14ac:dyDescent="0.2">
      <c r="A6" s="229"/>
      <c r="B6" s="230" t="s">
        <v>77</v>
      </c>
      <c r="C6" s="232"/>
      <c r="D6" s="232"/>
      <c r="E6" s="232"/>
      <c r="F6" s="233">
        <f t="shared" si="0"/>
        <v>0</v>
      </c>
      <c r="G6" s="232"/>
      <c r="H6" s="232"/>
      <c r="I6" s="232"/>
      <c r="J6" s="233">
        <f t="shared" si="1"/>
        <v>0</v>
      </c>
      <c r="K6" s="232"/>
      <c r="L6" s="232"/>
      <c r="M6" s="232"/>
      <c r="N6" s="233">
        <f t="shared" si="2"/>
        <v>0</v>
      </c>
      <c r="O6" s="232"/>
      <c r="P6" s="232"/>
      <c r="Q6" s="232"/>
      <c r="R6" s="233">
        <f t="shared" si="3"/>
        <v>0</v>
      </c>
    </row>
    <row r="7" spans="1:18" s="181" customFormat="1" ht="15" customHeight="1" x14ac:dyDescent="0.2">
      <c r="A7" s="229"/>
      <c r="B7" s="230" t="s">
        <v>78</v>
      </c>
      <c r="C7" s="232"/>
      <c r="D7" s="232"/>
      <c r="E7" s="232"/>
      <c r="F7" s="233">
        <f t="shared" si="0"/>
        <v>0</v>
      </c>
      <c r="G7" s="232"/>
      <c r="H7" s="232"/>
      <c r="I7" s="232"/>
      <c r="J7" s="233">
        <f t="shared" si="1"/>
        <v>0</v>
      </c>
      <c r="K7" s="232"/>
      <c r="L7" s="232"/>
      <c r="M7" s="232"/>
      <c r="N7" s="233">
        <f t="shared" si="2"/>
        <v>0</v>
      </c>
      <c r="O7" s="232"/>
      <c r="P7" s="232"/>
      <c r="Q7" s="232"/>
      <c r="R7" s="233">
        <f t="shared" si="3"/>
        <v>0</v>
      </c>
    </row>
    <row r="8" spans="1:18" s="181" customFormat="1" ht="15" customHeight="1" x14ac:dyDescent="0.2">
      <c r="A8" s="229"/>
      <c r="B8" s="230" t="s">
        <v>79</v>
      </c>
      <c r="C8" s="232"/>
      <c r="D8" s="232"/>
      <c r="E8" s="232"/>
      <c r="F8" s="233">
        <f t="shared" si="0"/>
        <v>0</v>
      </c>
      <c r="G8" s="232"/>
      <c r="H8" s="232"/>
      <c r="I8" s="232"/>
      <c r="J8" s="233">
        <f t="shared" si="1"/>
        <v>0</v>
      </c>
      <c r="K8" s="232"/>
      <c r="L8" s="232"/>
      <c r="M8" s="232"/>
      <c r="N8" s="233">
        <f t="shared" si="2"/>
        <v>0</v>
      </c>
      <c r="O8" s="232"/>
      <c r="P8" s="232"/>
      <c r="Q8" s="232"/>
      <c r="R8" s="233">
        <f t="shared" si="3"/>
        <v>0</v>
      </c>
    </row>
    <row r="9" spans="1:18" s="181" customFormat="1" ht="15" customHeight="1" x14ac:dyDescent="0.2">
      <c r="A9" s="229"/>
      <c r="B9" s="230" t="s">
        <v>80</v>
      </c>
      <c r="C9" s="231"/>
      <c r="D9" s="231"/>
      <c r="E9" s="231"/>
      <c r="F9" s="231">
        <f t="shared" si="0"/>
        <v>0</v>
      </c>
      <c r="G9" s="231"/>
      <c r="H9" s="231"/>
      <c r="I9" s="231"/>
      <c r="J9" s="231">
        <f t="shared" si="1"/>
        <v>0</v>
      </c>
      <c r="K9" s="231"/>
      <c r="L9" s="231"/>
      <c r="M9" s="231"/>
      <c r="N9" s="231">
        <f t="shared" si="2"/>
        <v>0</v>
      </c>
      <c r="O9" s="231"/>
      <c r="P9" s="231"/>
      <c r="Q9" s="231"/>
      <c r="R9" s="231">
        <f t="shared" si="3"/>
        <v>0</v>
      </c>
    </row>
    <row r="10" spans="1:18" s="181" customFormat="1" ht="15" customHeight="1" x14ac:dyDescent="0.2">
      <c r="A10" s="229"/>
      <c r="B10" s="230" t="s">
        <v>81</v>
      </c>
      <c r="C10" s="234"/>
      <c r="D10" s="234"/>
      <c r="E10" s="234"/>
      <c r="F10" s="233">
        <f t="shared" si="0"/>
        <v>0</v>
      </c>
      <c r="G10" s="234"/>
      <c r="H10" s="234"/>
      <c r="I10" s="234"/>
      <c r="J10" s="233">
        <f t="shared" si="1"/>
        <v>0</v>
      </c>
      <c r="K10" s="234"/>
      <c r="L10" s="234"/>
      <c r="M10" s="234"/>
      <c r="N10" s="233">
        <f t="shared" si="2"/>
        <v>0</v>
      </c>
      <c r="O10" s="234"/>
      <c r="P10" s="234"/>
      <c r="Q10" s="234"/>
      <c r="R10" s="233">
        <f t="shared" si="3"/>
        <v>0</v>
      </c>
    </row>
    <row r="11" spans="1:18" s="181" customFormat="1" x14ac:dyDescent="0.2">
      <c r="A11" s="229"/>
      <c r="B11" s="230" t="s">
        <v>82</v>
      </c>
      <c r="C11" s="235"/>
      <c r="D11" s="235"/>
      <c r="E11" s="235"/>
      <c r="F11" s="233">
        <f t="shared" si="0"/>
        <v>0</v>
      </c>
      <c r="G11" s="235"/>
      <c r="H11" s="235"/>
      <c r="I11" s="235"/>
      <c r="J11" s="233">
        <f t="shared" si="1"/>
        <v>0</v>
      </c>
      <c r="K11" s="235"/>
      <c r="L11" s="235"/>
      <c r="M11" s="235"/>
      <c r="N11" s="233">
        <f t="shared" si="2"/>
        <v>0</v>
      </c>
      <c r="O11" s="235"/>
      <c r="P11" s="235"/>
      <c r="Q11" s="235"/>
      <c r="R11" s="233">
        <f t="shared" si="3"/>
        <v>0</v>
      </c>
    </row>
    <row r="12" spans="1:18" s="181" customFormat="1" ht="15" customHeight="1" x14ac:dyDescent="0.2">
      <c r="A12" s="229"/>
      <c r="B12" s="230" t="s">
        <v>83</v>
      </c>
      <c r="C12" s="235"/>
      <c r="D12" s="235"/>
      <c r="E12" s="235"/>
      <c r="F12" s="233">
        <f t="shared" si="0"/>
        <v>0</v>
      </c>
      <c r="G12" s="235"/>
      <c r="H12" s="235"/>
      <c r="I12" s="235"/>
      <c r="J12" s="233">
        <f t="shared" si="1"/>
        <v>0</v>
      </c>
      <c r="K12" s="235"/>
      <c r="L12" s="235"/>
      <c r="M12" s="235"/>
      <c r="N12" s="233">
        <f t="shared" si="2"/>
        <v>0</v>
      </c>
      <c r="O12" s="235"/>
      <c r="P12" s="235"/>
      <c r="Q12" s="235"/>
      <c r="R12" s="233">
        <f t="shared" si="3"/>
        <v>0</v>
      </c>
    </row>
    <row r="13" spans="1:18" s="181" customFormat="1" ht="15" customHeight="1" thickBot="1" x14ac:dyDescent="0.25">
      <c r="A13" s="236"/>
      <c r="B13" s="237" t="s">
        <v>84</v>
      </c>
      <c r="C13" s="238"/>
      <c r="D13" s="238"/>
      <c r="E13" s="238"/>
      <c r="F13" s="238">
        <f t="shared" si="0"/>
        <v>0</v>
      </c>
      <c r="G13" s="238"/>
      <c r="H13" s="238"/>
      <c r="I13" s="238"/>
      <c r="J13" s="238">
        <f t="shared" si="1"/>
        <v>0</v>
      </c>
      <c r="K13" s="238"/>
      <c r="L13" s="238"/>
      <c r="M13" s="238"/>
      <c r="N13" s="238">
        <f t="shared" si="2"/>
        <v>0</v>
      </c>
      <c r="O13" s="238"/>
      <c r="P13" s="238"/>
      <c r="Q13" s="238"/>
      <c r="R13" s="238">
        <f t="shared" si="3"/>
        <v>0</v>
      </c>
    </row>
    <row r="14" spans="1:18" s="243" customFormat="1" ht="15" customHeight="1" thickBot="1" x14ac:dyDescent="0.25">
      <c r="A14" s="239" t="s">
        <v>320</v>
      </c>
      <c r="B14" s="240" t="s">
        <v>321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2"/>
    </row>
    <row r="15" spans="1:18" s="228" customFormat="1" ht="15" customHeight="1" x14ac:dyDescent="0.2">
      <c r="A15" s="225" t="s">
        <v>50</v>
      </c>
      <c r="B15" s="226" t="s">
        <v>85</v>
      </c>
      <c r="C15" s="227">
        <f>C16+C18+C19+C20+C21+C22+C23+C24+C25</f>
        <v>0</v>
      </c>
      <c r="D15" s="227">
        <f>D16+D18+D19+D20+D21+D22+D23+D24+D25</f>
        <v>0</v>
      </c>
      <c r="E15" s="227">
        <f>E16+E18+E19+E20+E21+E22+E23+E24+E25</f>
        <v>0</v>
      </c>
      <c r="F15" s="227">
        <f t="shared" si="0"/>
        <v>0</v>
      </c>
      <c r="G15" s="227">
        <f>G16+G18+G19+G20+G21+G22+G23+G24+G25</f>
        <v>0</v>
      </c>
      <c r="H15" s="227">
        <f>H16+H18+H19+H20+H21+H22+H23+H24+H25</f>
        <v>0</v>
      </c>
      <c r="I15" s="227">
        <f>I16+I18+I19+I20+I21+I22+I23+I24+I25</f>
        <v>0</v>
      </c>
      <c r="J15" s="227">
        <f t="shared" si="1"/>
        <v>0</v>
      </c>
      <c r="K15" s="227">
        <f>K16+K18+K19+K20+K21+K22+K23+K24+K25</f>
        <v>0</v>
      </c>
      <c r="L15" s="227">
        <f>L16+L18+L19+L20+L21+L22+L23+L24+L25</f>
        <v>0</v>
      </c>
      <c r="M15" s="227">
        <f>M16+M18+M19+M20+M21+M22+M23+M24+M25</f>
        <v>0</v>
      </c>
      <c r="N15" s="227">
        <f t="shared" si="2"/>
        <v>0</v>
      </c>
      <c r="O15" s="227">
        <f>O16+O18+O19+O20+O21+O22+O23+O24+O25</f>
        <v>0</v>
      </c>
      <c r="P15" s="227">
        <f>P16+P18+P19+P20+P21+P22+P23+P24+P25</f>
        <v>0</v>
      </c>
      <c r="Q15" s="227">
        <f>Q16+Q18+Q19+Q20+Q21+Q22+Q23+Q24+Q25</f>
        <v>0</v>
      </c>
      <c r="R15" s="227">
        <f t="shared" si="3"/>
        <v>0</v>
      </c>
    </row>
    <row r="16" spans="1:18" s="245" customFormat="1" ht="15" customHeight="1" x14ac:dyDescent="0.2">
      <c r="A16" s="244"/>
      <c r="B16" s="230" t="s">
        <v>91</v>
      </c>
      <c r="C16" s="231"/>
      <c r="D16" s="231"/>
      <c r="E16" s="231"/>
      <c r="F16" s="231">
        <f t="shared" si="0"/>
        <v>0</v>
      </c>
      <c r="G16" s="231"/>
      <c r="H16" s="231"/>
      <c r="I16" s="231"/>
      <c r="J16" s="231">
        <f t="shared" si="1"/>
        <v>0</v>
      </c>
      <c r="K16" s="231"/>
      <c r="L16" s="231"/>
      <c r="M16" s="231"/>
      <c r="N16" s="231">
        <f t="shared" si="2"/>
        <v>0</v>
      </c>
      <c r="O16" s="231"/>
      <c r="P16" s="231"/>
      <c r="Q16" s="231"/>
      <c r="R16" s="231">
        <f t="shared" si="3"/>
        <v>0</v>
      </c>
    </row>
    <row r="17" spans="1:18" s="245" customFormat="1" ht="15" customHeight="1" x14ac:dyDescent="0.2">
      <c r="A17" s="244"/>
      <c r="B17" s="230" t="s">
        <v>322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</row>
    <row r="18" spans="1:18" s="245" customFormat="1" ht="15" customHeight="1" x14ac:dyDescent="0.2">
      <c r="A18" s="244"/>
      <c r="B18" s="246" t="s">
        <v>323</v>
      </c>
      <c r="C18" s="231"/>
      <c r="D18" s="231"/>
      <c r="E18" s="231"/>
      <c r="F18" s="234">
        <f t="shared" si="0"/>
        <v>0</v>
      </c>
      <c r="G18" s="231"/>
      <c r="H18" s="231"/>
      <c r="I18" s="231"/>
      <c r="J18" s="234">
        <f t="shared" si="1"/>
        <v>0</v>
      </c>
      <c r="K18" s="234">
        <v>0</v>
      </c>
      <c r="L18" s="234"/>
      <c r="M18" s="234"/>
      <c r="N18" s="234">
        <f t="shared" si="2"/>
        <v>0</v>
      </c>
      <c r="O18" s="234">
        <f>SUM(G18+K18)</f>
        <v>0</v>
      </c>
      <c r="P18" s="234"/>
      <c r="Q18" s="234"/>
      <c r="R18" s="234">
        <f t="shared" si="3"/>
        <v>0</v>
      </c>
    </row>
    <row r="19" spans="1:18" s="181" customFormat="1" ht="15" customHeight="1" x14ac:dyDescent="0.2">
      <c r="A19" s="247"/>
      <c r="B19" s="230" t="s">
        <v>324</v>
      </c>
      <c r="C19" s="234"/>
      <c r="D19" s="234"/>
      <c r="E19" s="234"/>
      <c r="F19" s="234">
        <f t="shared" si="0"/>
        <v>0</v>
      </c>
      <c r="G19" s="234"/>
      <c r="H19" s="234"/>
      <c r="I19" s="234"/>
      <c r="J19" s="234">
        <f t="shared" si="1"/>
        <v>0</v>
      </c>
      <c r="K19" s="234"/>
      <c r="L19" s="234"/>
      <c r="M19" s="234"/>
      <c r="N19" s="234">
        <f t="shared" si="2"/>
        <v>0</v>
      </c>
      <c r="O19" s="234"/>
      <c r="P19" s="234"/>
      <c r="Q19" s="234"/>
      <c r="R19" s="234">
        <f t="shared" si="3"/>
        <v>0</v>
      </c>
    </row>
    <row r="20" spans="1:18" s="181" customFormat="1" ht="15" customHeight="1" x14ac:dyDescent="0.2">
      <c r="A20" s="247"/>
      <c r="B20" s="230" t="s">
        <v>325</v>
      </c>
      <c r="C20" s="234"/>
      <c r="D20" s="234"/>
      <c r="E20" s="234"/>
      <c r="F20" s="234">
        <f t="shared" si="0"/>
        <v>0</v>
      </c>
      <c r="G20" s="234"/>
      <c r="H20" s="234"/>
      <c r="I20" s="234"/>
      <c r="J20" s="234">
        <f t="shared" si="1"/>
        <v>0</v>
      </c>
      <c r="K20" s="234"/>
      <c r="L20" s="234"/>
      <c r="M20" s="234"/>
      <c r="N20" s="234">
        <f t="shared" si="2"/>
        <v>0</v>
      </c>
      <c r="O20" s="234"/>
      <c r="P20" s="234"/>
      <c r="Q20" s="234"/>
      <c r="R20" s="234">
        <f t="shared" si="3"/>
        <v>0</v>
      </c>
    </row>
    <row r="21" spans="1:18" s="181" customFormat="1" ht="15" customHeight="1" x14ac:dyDescent="0.2">
      <c r="A21" s="247"/>
      <c r="B21" s="230" t="s">
        <v>326</v>
      </c>
      <c r="C21" s="234"/>
      <c r="D21" s="234"/>
      <c r="E21" s="234"/>
      <c r="F21" s="234">
        <f t="shared" si="0"/>
        <v>0</v>
      </c>
      <c r="G21" s="234"/>
      <c r="H21" s="234"/>
      <c r="I21" s="234"/>
      <c r="J21" s="234">
        <f t="shared" si="1"/>
        <v>0</v>
      </c>
      <c r="K21" s="234"/>
      <c r="L21" s="234"/>
      <c r="M21" s="234"/>
      <c r="N21" s="234">
        <f t="shared" si="2"/>
        <v>0</v>
      </c>
      <c r="O21" s="234"/>
      <c r="P21" s="234"/>
      <c r="Q21" s="234"/>
      <c r="R21" s="234">
        <f t="shared" si="3"/>
        <v>0</v>
      </c>
    </row>
    <row r="22" spans="1:18" s="181" customFormat="1" ht="15" customHeight="1" x14ac:dyDescent="0.2">
      <c r="A22" s="247"/>
      <c r="B22" s="230" t="s">
        <v>327</v>
      </c>
      <c r="C22" s="234"/>
      <c r="D22" s="234"/>
      <c r="E22" s="234"/>
      <c r="F22" s="234">
        <f t="shared" si="0"/>
        <v>0</v>
      </c>
      <c r="G22" s="234"/>
      <c r="H22" s="234"/>
      <c r="I22" s="234"/>
      <c r="J22" s="234">
        <f t="shared" si="1"/>
        <v>0</v>
      </c>
      <c r="K22" s="234"/>
      <c r="L22" s="234"/>
      <c r="M22" s="234"/>
      <c r="N22" s="234">
        <f t="shared" si="2"/>
        <v>0</v>
      </c>
      <c r="O22" s="234"/>
      <c r="P22" s="234"/>
      <c r="Q22" s="234"/>
      <c r="R22" s="234">
        <f t="shared" si="3"/>
        <v>0</v>
      </c>
    </row>
    <row r="23" spans="1:18" s="181" customFormat="1" ht="15" customHeight="1" x14ac:dyDescent="0.2">
      <c r="A23" s="247"/>
      <c r="B23" s="230" t="s">
        <v>328</v>
      </c>
      <c r="C23" s="234"/>
      <c r="D23" s="234"/>
      <c r="E23" s="234"/>
      <c r="F23" s="234">
        <f t="shared" si="0"/>
        <v>0</v>
      </c>
      <c r="G23" s="234"/>
      <c r="H23" s="234"/>
      <c r="I23" s="234"/>
      <c r="J23" s="234">
        <f t="shared" si="1"/>
        <v>0</v>
      </c>
      <c r="K23" s="234"/>
      <c r="L23" s="234"/>
      <c r="M23" s="234"/>
      <c r="N23" s="234">
        <f t="shared" si="2"/>
        <v>0</v>
      </c>
      <c r="O23" s="234"/>
      <c r="P23" s="234"/>
      <c r="Q23" s="234"/>
      <c r="R23" s="234">
        <f t="shared" si="3"/>
        <v>0</v>
      </c>
    </row>
    <row r="24" spans="1:18" s="181" customFormat="1" ht="15" customHeight="1" x14ac:dyDescent="0.2">
      <c r="A24" s="244"/>
      <c r="B24" s="230" t="s">
        <v>88</v>
      </c>
      <c r="C24" s="248"/>
      <c r="D24" s="234"/>
      <c r="E24" s="248"/>
      <c r="F24" s="234">
        <f t="shared" ref="F24:F45" si="4">SUM(C24:E24)</f>
        <v>0</v>
      </c>
      <c r="G24" s="248"/>
      <c r="H24" s="234"/>
      <c r="I24" s="248"/>
      <c r="J24" s="234">
        <f t="shared" si="1"/>
        <v>0</v>
      </c>
      <c r="K24" s="248"/>
      <c r="L24" s="234"/>
      <c r="M24" s="248"/>
      <c r="N24" s="234">
        <f t="shared" si="2"/>
        <v>0</v>
      </c>
      <c r="O24" s="248"/>
      <c r="P24" s="234"/>
      <c r="Q24" s="248"/>
      <c r="R24" s="234">
        <f t="shared" si="3"/>
        <v>0</v>
      </c>
    </row>
    <row r="25" spans="1:18" s="181" customFormat="1" ht="15" customHeight="1" thickBot="1" x14ac:dyDescent="0.25">
      <c r="A25" s="244"/>
      <c r="B25" s="230" t="s">
        <v>89</v>
      </c>
      <c r="C25" s="234"/>
      <c r="D25" s="234"/>
      <c r="E25" s="234"/>
      <c r="F25" s="231">
        <f t="shared" si="4"/>
        <v>0</v>
      </c>
      <c r="G25" s="234"/>
      <c r="H25" s="234"/>
      <c r="I25" s="234"/>
      <c r="J25" s="231">
        <f t="shared" si="1"/>
        <v>0</v>
      </c>
      <c r="K25" s="234"/>
      <c r="L25" s="234"/>
      <c r="M25" s="234"/>
      <c r="N25" s="231">
        <f t="shared" si="2"/>
        <v>0</v>
      </c>
      <c r="O25" s="234"/>
      <c r="P25" s="234"/>
      <c r="Q25" s="234"/>
      <c r="R25" s="231">
        <f t="shared" si="3"/>
        <v>0</v>
      </c>
    </row>
    <row r="26" spans="1:18" s="181" customFormat="1" ht="15" customHeight="1" x14ac:dyDescent="0.2">
      <c r="A26" s="249" t="s">
        <v>57</v>
      </c>
      <c r="B26" s="250" t="s">
        <v>90</v>
      </c>
      <c r="C26" s="251">
        <f>C27+C28+C29+C30+C31+C32+C33+C34+C35+C36</f>
        <v>0</v>
      </c>
      <c r="D26" s="251">
        <f>D27+D28+D29+D30+D31+D32+D33+D34+D35+D36</f>
        <v>0</v>
      </c>
      <c r="E26" s="251">
        <f>E27+E28+E29+E30+E31+E32+E33+E34+E35+E36</f>
        <v>0</v>
      </c>
      <c r="F26" s="251">
        <f t="shared" si="4"/>
        <v>0</v>
      </c>
      <c r="G26" s="251">
        <f>G27+G28+G29+G30+G31+G32+G33+G34+G35+G36</f>
        <v>0</v>
      </c>
      <c r="H26" s="251">
        <f>H27+H28+H29+H30+H31+H32+H33+H34+H35+H36</f>
        <v>0</v>
      </c>
      <c r="I26" s="251">
        <f>I27+I28+I29+I30+I31+I32+I33+I34+I35+I36</f>
        <v>0</v>
      </c>
      <c r="J26" s="251">
        <f t="shared" si="1"/>
        <v>0</v>
      </c>
      <c r="K26" s="251">
        <f>K27+K28+K29+K30+K31+K32+K33+K34+K35+K36</f>
        <v>0</v>
      </c>
      <c r="L26" s="251">
        <f>L27+L28+L29+L30+L31+L32+L33+L34+L35+L36</f>
        <v>0</v>
      </c>
      <c r="M26" s="251">
        <f>M27+M28+M29+M30+M31+M32+M33+M34+M35+M36</f>
        <v>0</v>
      </c>
      <c r="N26" s="251">
        <f t="shared" si="2"/>
        <v>0</v>
      </c>
      <c r="O26" s="251">
        <f>O27+O28+O29+O30+O31+O32+O33+O34+O35+O36</f>
        <v>0</v>
      </c>
      <c r="P26" s="251">
        <f>P27+P28+P29+P30+P31+P32+P33+P34+P35+P36</f>
        <v>0</v>
      </c>
      <c r="Q26" s="251">
        <f>Q27+Q28+Q29+Q30+Q31+Q32+Q33+Q34+Q35+Q36</f>
        <v>0</v>
      </c>
      <c r="R26" s="251">
        <f t="shared" si="3"/>
        <v>0</v>
      </c>
    </row>
    <row r="27" spans="1:18" s="245" customFormat="1" ht="15" customHeight="1" x14ac:dyDescent="0.2">
      <c r="A27" s="252"/>
      <c r="B27" s="230" t="s">
        <v>75</v>
      </c>
      <c r="C27" s="231"/>
      <c r="D27" s="231"/>
      <c r="E27" s="231"/>
      <c r="F27" s="231">
        <f t="shared" si="4"/>
        <v>0</v>
      </c>
      <c r="G27" s="231"/>
      <c r="H27" s="231"/>
      <c r="I27" s="231"/>
      <c r="J27" s="231">
        <f t="shared" si="1"/>
        <v>0</v>
      </c>
      <c r="K27" s="231"/>
      <c r="L27" s="231"/>
      <c r="M27" s="231"/>
      <c r="N27" s="231">
        <f t="shared" si="2"/>
        <v>0</v>
      </c>
      <c r="O27" s="231"/>
      <c r="P27" s="231"/>
      <c r="Q27" s="231"/>
      <c r="R27" s="231">
        <f t="shared" si="3"/>
        <v>0</v>
      </c>
    </row>
    <row r="28" spans="1:18" s="181" customFormat="1" ht="15" customHeight="1" x14ac:dyDescent="0.2">
      <c r="A28" s="252"/>
      <c r="B28" s="230" t="s">
        <v>76</v>
      </c>
      <c r="C28" s="253"/>
      <c r="D28" s="253"/>
      <c r="E28" s="253"/>
      <c r="F28" s="233">
        <f t="shared" si="4"/>
        <v>0</v>
      </c>
      <c r="G28" s="253"/>
      <c r="H28" s="253"/>
      <c r="I28" s="253"/>
      <c r="J28" s="233">
        <f t="shared" si="1"/>
        <v>0</v>
      </c>
      <c r="K28" s="253"/>
      <c r="L28" s="253"/>
      <c r="M28" s="253"/>
      <c r="N28" s="233">
        <f t="shared" si="2"/>
        <v>0</v>
      </c>
      <c r="O28" s="253"/>
      <c r="P28" s="253"/>
      <c r="Q28" s="253"/>
      <c r="R28" s="233">
        <f t="shared" si="3"/>
        <v>0</v>
      </c>
    </row>
    <row r="29" spans="1:18" s="181" customFormat="1" ht="25.5" x14ac:dyDescent="0.2">
      <c r="A29" s="252"/>
      <c r="B29" s="230" t="s">
        <v>77</v>
      </c>
      <c r="C29" s="254"/>
      <c r="D29" s="254"/>
      <c r="E29" s="254"/>
      <c r="F29" s="254">
        <f t="shared" si="4"/>
        <v>0</v>
      </c>
      <c r="G29" s="254"/>
      <c r="H29" s="254"/>
      <c r="I29" s="254"/>
      <c r="J29" s="254">
        <f t="shared" si="1"/>
        <v>0</v>
      </c>
      <c r="K29" s="254"/>
      <c r="L29" s="254"/>
      <c r="M29" s="254"/>
      <c r="N29" s="254">
        <f t="shared" si="2"/>
        <v>0</v>
      </c>
      <c r="O29" s="254"/>
      <c r="P29" s="254"/>
      <c r="Q29" s="254"/>
      <c r="R29" s="254">
        <f t="shared" si="3"/>
        <v>0</v>
      </c>
    </row>
    <row r="30" spans="1:18" s="181" customFormat="1" ht="15" customHeight="1" x14ac:dyDescent="0.2">
      <c r="A30" s="252"/>
      <c r="B30" s="230" t="s">
        <v>78</v>
      </c>
      <c r="C30" s="234"/>
      <c r="D30" s="234"/>
      <c r="E30" s="234"/>
      <c r="F30" s="234">
        <f t="shared" si="4"/>
        <v>0</v>
      </c>
      <c r="G30" s="234"/>
      <c r="H30" s="234"/>
      <c r="I30" s="234"/>
      <c r="J30" s="234">
        <f t="shared" si="1"/>
        <v>0</v>
      </c>
      <c r="K30" s="234"/>
      <c r="L30" s="234"/>
      <c r="M30" s="234"/>
      <c r="N30" s="234">
        <f t="shared" si="2"/>
        <v>0</v>
      </c>
      <c r="O30" s="234"/>
      <c r="P30" s="234"/>
      <c r="Q30" s="234"/>
      <c r="R30" s="234">
        <f t="shared" si="3"/>
        <v>0</v>
      </c>
    </row>
    <row r="31" spans="1:18" s="181" customFormat="1" ht="15" customHeight="1" x14ac:dyDescent="0.2">
      <c r="A31" s="252"/>
      <c r="B31" s="230" t="s">
        <v>79</v>
      </c>
      <c r="C31" s="233"/>
      <c r="D31" s="233"/>
      <c r="E31" s="233"/>
      <c r="F31" s="233">
        <f t="shared" si="4"/>
        <v>0</v>
      </c>
      <c r="G31" s="233"/>
      <c r="H31" s="233"/>
      <c r="I31" s="233"/>
      <c r="J31" s="233">
        <f t="shared" si="1"/>
        <v>0</v>
      </c>
      <c r="K31" s="233"/>
      <c r="L31" s="233"/>
      <c r="M31" s="233"/>
      <c r="N31" s="233">
        <f t="shared" si="2"/>
        <v>0</v>
      </c>
      <c r="O31" s="233"/>
      <c r="P31" s="233"/>
      <c r="Q31" s="233"/>
      <c r="R31" s="233">
        <f t="shared" si="3"/>
        <v>0</v>
      </c>
    </row>
    <row r="32" spans="1:18" s="181" customFormat="1" ht="15" customHeight="1" x14ac:dyDescent="0.2">
      <c r="A32" s="252"/>
      <c r="B32" s="230" t="s">
        <v>80</v>
      </c>
      <c r="C32" s="231"/>
      <c r="D32" s="231"/>
      <c r="E32" s="231"/>
      <c r="F32" s="231">
        <f t="shared" si="4"/>
        <v>0</v>
      </c>
      <c r="G32" s="231"/>
      <c r="H32" s="231"/>
      <c r="I32" s="231"/>
      <c r="J32" s="231">
        <f t="shared" si="1"/>
        <v>0</v>
      </c>
      <c r="K32" s="231"/>
      <c r="L32" s="231"/>
      <c r="M32" s="231"/>
      <c r="N32" s="231">
        <f t="shared" si="2"/>
        <v>0</v>
      </c>
      <c r="O32" s="231"/>
      <c r="P32" s="231"/>
      <c r="Q32" s="231"/>
      <c r="R32" s="231">
        <f t="shared" si="3"/>
        <v>0</v>
      </c>
    </row>
    <row r="33" spans="1:18" s="181" customFormat="1" ht="15" customHeight="1" x14ac:dyDescent="0.2">
      <c r="A33" s="252"/>
      <c r="B33" s="230" t="s">
        <v>81</v>
      </c>
      <c r="C33" s="255"/>
      <c r="D33" s="231"/>
      <c r="E33" s="255"/>
      <c r="F33" s="231">
        <f t="shared" si="4"/>
        <v>0</v>
      </c>
      <c r="G33" s="255"/>
      <c r="H33" s="231"/>
      <c r="I33" s="255"/>
      <c r="J33" s="231">
        <f t="shared" si="1"/>
        <v>0</v>
      </c>
      <c r="K33" s="255"/>
      <c r="L33" s="231"/>
      <c r="M33" s="255"/>
      <c r="N33" s="231">
        <f t="shared" si="2"/>
        <v>0</v>
      </c>
      <c r="O33" s="255"/>
      <c r="P33" s="231"/>
      <c r="Q33" s="255"/>
      <c r="R33" s="231">
        <f t="shared" si="3"/>
        <v>0</v>
      </c>
    </row>
    <row r="34" spans="1:18" s="181" customFormat="1" ht="15" customHeight="1" x14ac:dyDescent="0.2">
      <c r="A34" s="252"/>
      <c r="B34" s="230" t="s">
        <v>82</v>
      </c>
      <c r="C34" s="234"/>
      <c r="D34" s="234"/>
      <c r="E34" s="234"/>
      <c r="F34" s="234">
        <f t="shared" si="4"/>
        <v>0</v>
      </c>
      <c r="G34" s="234"/>
      <c r="H34" s="234"/>
      <c r="I34" s="234"/>
      <c r="J34" s="234">
        <f t="shared" si="1"/>
        <v>0</v>
      </c>
      <c r="K34" s="234"/>
      <c r="L34" s="234"/>
      <c r="M34" s="234"/>
      <c r="N34" s="234">
        <f t="shared" si="2"/>
        <v>0</v>
      </c>
      <c r="O34" s="234"/>
      <c r="P34" s="234"/>
      <c r="Q34" s="234"/>
      <c r="R34" s="234">
        <f t="shared" si="3"/>
        <v>0</v>
      </c>
    </row>
    <row r="35" spans="1:18" s="181" customFormat="1" ht="15" customHeight="1" x14ac:dyDescent="0.2">
      <c r="A35" s="252"/>
      <c r="B35" s="230" t="s">
        <v>83</v>
      </c>
      <c r="C35" s="234"/>
      <c r="D35" s="234"/>
      <c r="E35" s="234"/>
      <c r="F35" s="234">
        <f t="shared" si="4"/>
        <v>0</v>
      </c>
      <c r="G35" s="234"/>
      <c r="H35" s="234"/>
      <c r="I35" s="234"/>
      <c r="J35" s="234">
        <f t="shared" si="1"/>
        <v>0</v>
      </c>
      <c r="K35" s="234"/>
      <c r="L35" s="234"/>
      <c r="M35" s="234"/>
      <c r="N35" s="234">
        <f t="shared" si="2"/>
        <v>0</v>
      </c>
      <c r="O35" s="234"/>
      <c r="P35" s="234"/>
      <c r="Q35" s="234"/>
      <c r="R35" s="234">
        <f t="shared" si="3"/>
        <v>0</v>
      </c>
    </row>
    <row r="36" spans="1:18" s="181" customFormat="1" ht="15" customHeight="1" thickBot="1" x14ac:dyDescent="0.25">
      <c r="A36" s="256"/>
      <c r="B36" s="257" t="s">
        <v>84</v>
      </c>
      <c r="C36" s="258"/>
      <c r="D36" s="258"/>
      <c r="E36" s="258"/>
      <c r="F36" s="258">
        <f t="shared" si="4"/>
        <v>0</v>
      </c>
      <c r="G36" s="258"/>
      <c r="H36" s="258"/>
      <c r="I36" s="258"/>
      <c r="J36" s="258">
        <f t="shared" si="1"/>
        <v>0</v>
      </c>
      <c r="K36" s="258"/>
      <c r="L36" s="258"/>
      <c r="M36" s="258"/>
      <c r="N36" s="258">
        <f t="shared" si="2"/>
        <v>0</v>
      </c>
      <c r="O36" s="258"/>
      <c r="P36" s="258"/>
      <c r="Q36" s="258"/>
      <c r="R36" s="258">
        <f t="shared" si="3"/>
        <v>0</v>
      </c>
    </row>
    <row r="37" spans="1:18" s="228" customFormat="1" ht="15" customHeight="1" x14ac:dyDescent="0.2">
      <c r="A37" s="259" t="s">
        <v>280</v>
      </c>
      <c r="B37" s="260" t="s">
        <v>58</v>
      </c>
      <c r="C37" s="261">
        <f>C38+C39+C40+C41+C42+C43+C44+C45+C46+C47</f>
        <v>0</v>
      </c>
      <c r="D37" s="261">
        <f>D38+D39+D40+D41+D42+D43+D44+D45+D46+D47</f>
        <v>0</v>
      </c>
      <c r="E37" s="261">
        <f>E38+E39+E40+E41+E42+E43+E44+E45+E46+E47</f>
        <v>0</v>
      </c>
      <c r="F37" s="261">
        <f t="shared" si="4"/>
        <v>0</v>
      </c>
      <c r="G37" s="261">
        <f>G38+G39+G40+G41+G42+G43+G44+G45+G46+G47</f>
        <v>0</v>
      </c>
      <c r="H37" s="261">
        <f>H38+H39+H40+H41+H42+H43+H44+H45+H46+H47</f>
        <v>0</v>
      </c>
      <c r="I37" s="261">
        <f>I38+I39+I40+I41+I42+I43+I44+I45+I46+I47</f>
        <v>0</v>
      </c>
      <c r="J37" s="261">
        <f t="shared" si="1"/>
        <v>0</v>
      </c>
      <c r="K37" s="261">
        <f>K38+K39+K40+K41+K42+K43+K44+K45+K46+K47</f>
        <v>0</v>
      </c>
      <c r="L37" s="261">
        <f>L38+L39+L40+L41+L42+L43+L44+L45+L46+L47</f>
        <v>0</v>
      </c>
      <c r="M37" s="261">
        <f>M38+M39+M40+M41+M42+M43+M44+M45+M46+M47</f>
        <v>0</v>
      </c>
      <c r="N37" s="261">
        <f t="shared" si="2"/>
        <v>0</v>
      </c>
      <c r="O37" s="261">
        <f>O38+O39+O40+O41+O42+O43+O44+O45+O46+O47</f>
        <v>0</v>
      </c>
      <c r="P37" s="261">
        <f>P38+P39+P40+P41+P42+P43+P44+P45+P46+P47</f>
        <v>0</v>
      </c>
      <c r="Q37" s="261">
        <f>Q38+Q39+Q40+Q41+Q42+Q43+Q44+Q45+Q46+Q47</f>
        <v>0</v>
      </c>
      <c r="R37" s="261">
        <f t="shared" si="3"/>
        <v>0</v>
      </c>
    </row>
    <row r="38" spans="1:18" s="245" customFormat="1" ht="15" customHeight="1" x14ac:dyDescent="0.2">
      <c r="A38" s="252"/>
      <c r="B38" s="230" t="s">
        <v>91</v>
      </c>
      <c r="C38" s="231"/>
      <c r="D38" s="231"/>
      <c r="E38" s="231"/>
      <c r="F38" s="231">
        <f t="shared" si="4"/>
        <v>0</v>
      </c>
      <c r="G38" s="231"/>
      <c r="H38" s="231"/>
      <c r="I38" s="231"/>
      <c r="J38" s="231">
        <f t="shared" si="1"/>
        <v>0</v>
      </c>
      <c r="K38" s="231"/>
      <c r="L38" s="231"/>
      <c r="M38" s="231"/>
      <c r="N38" s="231">
        <f t="shared" si="2"/>
        <v>0</v>
      </c>
      <c r="O38" s="231"/>
      <c r="P38" s="231"/>
      <c r="Q38" s="231"/>
      <c r="R38" s="231">
        <f t="shared" si="3"/>
        <v>0</v>
      </c>
    </row>
    <row r="39" spans="1:18" s="181" customFormat="1" ht="15" customHeight="1" x14ac:dyDescent="0.2">
      <c r="A39" s="252"/>
      <c r="B39" s="230" t="s">
        <v>86</v>
      </c>
      <c r="C39" s="234"/>
      <c r="D39" s="234"/>
      <c r="E39" s="234"/>
      <c r="F39" s="234">
        <f t="shared" si="4"/>
        <v>0</v>
      </c>
      <c r="G39" s="234"/>
      <c r="H39" s="234"/>
      <c r="I39" s="234"/>
      <c r="J39" s="234">
        <f t="shared" si="1"/>
        <v>0</v>
      </c>
      <c r="K39" s="234"/>
      <c r="L39" s="234"/>
      <c r="M39" s="234"/>
      <c r="N39" s="234">
        <f t="shared" si="2"/>
        <v>0</v>
      </c>
      <c r="O39" s="234"/>
      <c r="P39" s="234"/>
      <c r="Q39" s="234"/>
      <c r="R39" s="234">
        <f t="shared" si="3"/>
        <v>0</v>
      </c>
    </row>
    <row r="40" spans="1:18" s="181" customFormat="1" ht="15" customHeight="1" x14ac:dyDescent="0.2">
      <c r="A40" s="252"/>
      <c r="B40" s="230" t="s">
        <v>92</v>
      </c>
      <c r="C40" s="234"/>
      <c r="D40" s="234"/>
      <c r="E40" s="234"/>
      <c r="F40" s="234">
        <f t="shared" si="4"/>
        <v>0</v>
      </c>
      <c r="G40" s="234"/>
      <c r="H40" s="234"/>
      <c r="I40" s="234"/>
      <c r="J40" s="234">
        <f t="shared" si="1"/>
        <v>0</v>
      </c>
      <c r="K40" s="234"/>
      <c r="L40" s="234"/>
      <c r="M40" s="234"/>
      <c r="N40" s="234">
        <f t="shared" si="2"/>
        <v>0</v>
      </c>
      <c r="O40" s="234"/>
      <c r="P40" s="234"/>
      <c r="Q40" s="234"/>
      <c r="R40" s="234">
        <f t="shared" si="3"/>
        <v>0</v>
      </c>
    </row>
    <row r="41" spans="1:18" s="181" customFormat="1" ht="15" customHeight="1" x14ac:dyDescent="0.2">
      <c r="A41" s="252"/>
      <c r="B41" s="230" t="s">
        <v>87</v>
      </c>
      <c r="C41" s="234"/>
      <c r="D41" s="234"/>
      <c r="E41" s="234"/>
      <c r="F41" s="234">
        <f t="shared" si="4"/>
        <v>0</v>
      </c>
      <c r="G41" s="234"/>
      <c r="H41" s="234"/>
      <c r="I41" s="234"/>
      <c r="J41" s="234">
        <f t="shared" si="1"/>
        <v>0</v>
      </c>
      <c r="K41" s="234"/>
      <c r="L41" s="234"/>
      <c r="M41" s="234"/>
      <c r="N41" s="234">
        <f t="shared" si="2"/>
        <v>0</v>
      </c>
      <c r="O41" s="234"/>
      <c r="P41" s="234"/>
      <c r="Q41" s="234"/>
      <c r="R41" s="234">
        <f t="shared" si="3"/>
        <v>0</v>
      </c>
    </row>
    <row r="42" spans="1:18" s="181" customFormat="1" ht="15" customHeight="1" x14ac:dyDescent="0.2">
      <c r="A42" s="252"/>
      <c r="B42" s="230" t="s">
        <v>93</v>
      </c>
      <c r="C42" s="234"/>
      <c r="D42" s="234"/>
      <c r="E42" s="234"/>
      <c r="F42" s="234">
        <f t="shared" si="4"/>
        <v>0</v>
      </c>
      <c r="G42" s="234"/>
      <c r="H42" s="234"/>
      <c r="I42" s="234"/>
      <c r="J42" s="234">
        <f t="shared" si="1"/>
        <v>0</v>
      </c>
      <c r="K42" s="234"/>
      <c r="L42" s="234"/>
      <c r="M42" s="234"/>
      <c r="N42" s="234">
        <f t="shared" si="2"/>
        <v>0</v>
      </c>
      <c r="O42" s="234"/>
      <c r="P42" s="234"/>
      <c r="Q42" s="234"/>
      <c r="R42" s="234">
        <f t="shared" si="3"/>
        <v>0</v>
      </c>
    </row>
    <row r="43" spans="1:18" s="181" customFormat="1" ht="15" customHeight="1" x14ac:dyDescent="0.2">
      <c r="A43" s="252"/>
      <c r="B43" s="230" t="s">
        <v>94</v>
      </c>
      <c r="C43" s="234"/>
      <c r="D43" s="234"/>
      <c r="E43" s="234"/>
      <c r="F43" s="234">
        <f t="shared" si="4"/>
        <v>0</v>
      </c>
      <c r="G43" s="234"/>
      <c r="H43" s="234"/>
      <c r="I43" s="234"/>
      <c r="J43" s="234">
        <f t="shared" si="1"/>
        <v>0</v>
      </c>
      <c r="K43" s="234"/>
      <c r="L43" s="234"/>
      <c r="M43" s="234"/>
      <c r="N43" s="234">
        <f t="shared" si="2"/>
        <v>0</v>
      </c>
      <c r="O43" s="234"/>
      <c r="P43" s="234"/>
      <c r="Q43" s="234"/>
      <c r="R43" s="234">
        <f t="shared" si="3"/>
        <v>0</v>
      </c>
    </row>
    <row r="44" spans="1:18" s="181" customFormat="1" ht="15" customHeight="1" x14ac:dyDescent="0.2">
      <c r="A44" s="252"/>
      <c r="B44" s="230" t="s">
        <v>95</v>
      </c>
      <c r="C44" s="234"/>
      <c r="D44" s="234"/>
      <c r="E44" s="234"/>
      <c r="F44" s="234">
        <f t="shared" si="4"/>
        <v>0</v>
      </c>
      <c r="G44" s="234"/>
      <c r="H44" s="234"/>
      <c r="I44" s="234"/>
      <c r="J44" s="234">
        <f t="shared" si="1"/>
        <v>0</v>
      </c>
      <c r="K44" s="234"/>
      <c r="L44" s="234"/>
      <c r="M44" s="234"/>
      <c r="N44" s="234">
        <f t="shared" si="2"/>
        <v>0</v>
      </c>
      <c r="O44" s="234"/>
      <c r="P44" s="234"/>
      <c r="Q44" s="234"/>
      <c r="R44" s="234">
        <f t="shared" si="3"/>
        <v>0</v>
      </c>
    </row>
    <row r="45" spans="1:18" s="181" customFormat="1" ht="15" customHeight="1" x14ac:dyDescent="0.2">
      <c r="A45" s="252"/>
      <c r="B45" s="230" t="s">
        <v>96</v>
      </c>
      <c r="C45" s="234"/>
      <c r="D45" s="234"/>
      <c r="E45" s="234"/>
      <c r="F45" s="234">
        <f t="shared" si="4"/>
        <v>0</v>
      </c>
      <c r="G45" s="234"/>
      <c r="H45" s="234"/>
      <c r="I45" s="234"/>
      <c r="J45" s="234">
        <f t="shared" si="1"/>
        <v>0</v>
      </c>
      <c r="K45" s="234"/>
      <c r="L45" s="234"/>
      <c r="M45" s="234"/>
      <c r="N45" s="234">
        <f t="shared" si="2"/>
        <v>0</v>
      </c>
      <c r="O45" s="234"/>
      <c r="P45" s="234"/>
      <c r="Q45" s="234"/>
      <c r="R45" s="234">
        <f t="shared" si="3"/>
        <v>0</v>
      </c>
    </row>
    <row r="46" spans="1:18" s="181" customFormat="1" ht="15" customHeight="1" x14ac:dyDescent="0.2">
      <c r="A46" s="252"/>
      <c r="B46" s="230" t="s">
        <v>97</v>
      </c>
      <c r="C46" s="234"/>
      <c r="D46" s="234"/>
      <c r="E46" s="234"/>
      <c r="F46" s="234">
        <f>SUM(C46:E46)</f>
        <v>0</v>
      </c>
      <c r="G46" s="234"/>
      <c r="H46" s="234"/>
      <c r="I46" s="234"/>
      <c r="J46" s="234">
        <f>SUM(G46:I46)</f>
        <v>0</v>
      </c>
      <c r="K46" s="234"/>
      <c r="L46" s="234"/>
      <c r="M46" s="234"/>
      <c r="N46" s="234">
        <f>SUM(K46:M46)</f>
        <v>0</v>
      </c>
      <c r="O46" s="234"/>
      <c r="P46" s="234"/>
      <c r="Q46" s="234"/>
      <c r="R46" s="234">
        <f>SUM(O46:Q46)</f>
        <v>0</v>
      </c>
    </row>
    <row r="47" spans="1:18" s="181" customFormat="1" ht="15" customHeight="1" thickBot="1" x14ac:dyDescent="0.25">
      <c r="A47" s="256"/>
      <c r="B47" s="257" t="s">
        <v>98</v>
      </c>
      <c r="C47" s="258"/>
      <c r="D47" s="258"/>
      <c r="E47" s="258"/>
      <c r="F47" s="258">
        <f>SUM(C47:E47)</f>
        <v>0</v>
      </c>
      <c r="G47" s="258"/>
      <c r="H47" s="258"/>
      <c r="I47" s="258"/>
      <c r="J47" s="258">
        <f>SUM(G47:I47)</f>
        <v>0</v>
      </c>
      <c r="K47" s="258"/>
      <c r="L47" s="258"/>
      <c r="M47" s="258"/>
      <c r="N47" s="258">
        <f>SUM(K47:M47)</f>
        <v>0</v>
      </c>
      <c r="O47" s="258"/>
      <c r="P47" s="258"/>
      <c r="Q47" s="258"/>
      <c r="R47" s="258">
        <f>SUM(O47:Q47)</f>
        <v>0</v>
      </c>
    </row>
    <row r="48" spans="1:18" s="181" customFormat="1" ht="13.5" thickBot="1" x14ac:dyDescent="0.25">
      <c r="B48" s="262"/>
    </row>
    <row r="49" spans="1:18" s="181" customFormat="1" ht="15" customHeight="1" thickBot="1" x14ac:dyDescent="0.25">
      <c r="A49" s="263"/>
      <c r="B49" s="264" t="s">
        <v>99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</row>
    <row r="50" spans="1:18" s="181" customFormat="1" ht="15" customHeight="1" x14ac:dyDescent="0.2">
      <c r="A50" s="266"/>
      <c r="B50" s="267" t="s">
        <v>100</v>
      </c>
      <c r="C50" s="268">
        <f>C3+C15</f>
        <v>0</v>
      </c>
      <c r="D50" s="268">
        <f>D3+D15</f>
        <v>0</v>
      </c>
      <c r="E50" s="268">
        <f>E3+E15</f>
        <v>0</v>
      </c>
      <c r="F50" s="268">
        <f>SUM(C50:E50)</f>
        <v>0</v>
      </c>
      <c r="G50" s="268">
        <f>G3+G15</f>
        <v>0</v>
      </c>
      <c r="H50" s="268">
        <f>H3+H15</f>
        <v>0</v>
      </c>
      <c r="I50" s="268">
        <f>I3+I15</f>
        <v>0</v>
      </c>
      <c r="J50" s="268">
        <f>SUM(G50:I50)</f>
        <v>0</v>
      </c>
      <c r="K50" s="268">
        <f>K3+K15</f>
        <v>0</v>
      </c>
      <c r="L50" s="268">
        <f>L3+L15</f>
        <v>0</v>
      </c>
      <c r="M50" s="268">
        <f>M3+M15</f>
        <v>0</v>
      </c>
      <c r="N50" s="268">
        <f>SUM(K50:M50)</f>
        <v>0</v>
      </c>
      <c r="O50" s="268">
        <f>O3+O15</f>
        <v>0</v>
      </c>
      <c r="P50" s="268">
        <f>P3+P15</f>
        <v>0</v>
      </c>
      <c r="Q50" s="268">
        <f>Q3+Q15</f>
        <v>0</v>
      </c>
      <c r="R50" s="268">
        <f>SUM(O50:Q50)</f>
        <v>0</v>
      </c>
    </row>
    <row r="51" spans="1:18" s="181" customFormat="1" ht="15" customHeight="1" thickBot="1" x14ac:dyDescent="0.25">
      <c r="A51" s="269"/>
      <c r="B51" s="270" t="s">
        <v>101</v>
      </c>
      <c r="C51" s="258">
        <f>C26+C37</f>
        <v>0</v>
      </c>
      <c r="D51" s="258">
        <f>D26+D37</f>
        <v>0</v>
      </c>
      <c r="E51" s="258">
        <f>E26+E37</f>
        <v>0</v>
      </c>
      <c r="F51" s="258">
        <f>SUM(C51:E51)</f>
        <v>0</v>
      </c>
      <c r="G51" s="258">
        <f>G26+G37</f>
        <v>0</v>
      </c>
      <c r="H51" s="258">
        <f>H26+H37</f>
        <v>0</v>
      </c>
      <c r="I51" s="258">
        <f>I26+I37</f>
        <v>0</v>
      </c>
      <c r="J51" s="258">
        <f>SUM(G51:I51)</f>
        <v>0</v>
      </c>
      <c r="K51" s="258">
        <f>K26+K37</f>
        <v>0</v>
      </c>
      <c r="L51" s="258">
        <f>L26+L37</f>
        <v>0</v>
      </c>
      <c r="M51" s="258">
        <f>M26+M37</f>
        <v>0</v>
      </c>
      <c r="N51" s="258">
        <f>SUM(K51:M51)</f>
        <v>0</v>
      </c>
      <c r="O51" s="258">
        <f>O26+O37</f>
        <v>0</v>
      </c>
      <c r="P51" s="258">
        <f>P26+P37</f>
        <v>0</v>
      </c>
      <c r="Q51" s="258">
        <f>Q26+Q37</f>
        <v>0</v>
      </c>
      <c r="R51" s="258">
        <f>SUM(O51:Q51)</f>
        <v>0</v>
      </c>
    </row>
    <row r="52" spans="1:18" s="181" customFormat="1" ht="15" customHeight="1" thickBot="1" x14ac:dyDescent="0.25">
      <c r="A52" s="263"/>
      <c r="B52" s="265" t="s">
        <v>99</v>
      </c>
      <c r="C52" s="271">
        <f t="shared" ref="C52:R52" si="5">SUM(C50:C51)</f>
        <v>0</v>
      </c>
      <c r="D52" s="271">
        <f t="shared" si="5"/>
        <v>0</v>
      </c>
      <c r="E52" s="271">
        <f t="shared" si="5"/>
        <v>0</v>
      </c>
      <c r="F52" s="271">
        <f t="shared" si="5"/>
        <v>0</v>
      </c>
      <c r="G52" s="271">
        <f t="shared" si="5"/>
        <v>0</v>
      </c>
      <c r="H52" s="271">
        <f t="shared" si="5"/>
        <v>0</v>
      </c>
      <c r="I52" s="271">
        <f t="shared" si="5"/>
        <v>0</v>
      </c>
      <c r="J52" s="271">
        <f t="shared" si="5"/>
        <v>0</v>
      </c>
      <c r="K52" s="271">
        <f t="shared" si="5"/>
        <v>0</v>
      </c>
      <c r="L52" s="271">
        <f t="shared" si="5"/>
        <v>0</v>
      </c>
      <c r="M52" s="271">
        <f t="shared" si="5"/>
        <v>0</v>
      </c>
      <c r="N52" s="271">
        <f t="shared" si="5"/>
        <v>0</v>
      </c>
      <c r="O52" s="271">
        <f t="shared" si="5"/>
        <v>0</v>
      </c>
      <c r="P52" s="271">
        <f t="shared" si="5"/>
        <v>0</v>
      </c>
      <c r="Q52" s="271">
        <f t="shared" si="5"/>
        <v>0</v>
      </c>
      <c r="R52" s="271">
        <f t="shared" si="5"/>
        <v>0</v>
      </c>
    </row>
  </sheetData>
  <mergeCells count="6">
    <mergeCell ref="O1:R1"/>
    <mergeCell ref="A1:A2"/>
    <mergeCell ref="B1:B2"/>
    <mergeCell ref="C1:F1"/>
    <mergeCell ref="G1:J1"/>
    <mergeCell ref="K1:N1"/>
  </mergeCells>
  <printOptions horizontalCentered="1"/>
  <pageMargins left="0.25" right="0.25" top="0.75" bottom="0.75" header="0.3" footer="0.3"/>
  <pageSetup paperSize="9" scale="57" orientation="landscape" r:id="rId1"/>
  <headerFooter alignWithMargins="0">
    <oddHeader xml:space="preserve">&amp;C&amp;"Times New Roman,Normál"
PESTERZSÉBETI BOLGÁR ÖNKORMÁNYZAT 2015. ÉVI ÁTADOTT PÉNZESZKÖZEI
(e Ft)&amp;R&amp;"Times New Roman,Normál"3. sz. melléklet&amp;"MS Sans Serif,Normál"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pageSetUpPr fitToPage="1"/>
  </sheetPr>
  <dimension ref="A1:R20"/>
  <sheetViews>
    <sheetView view="pageBreakPreview" zoomScale="60" zoomScaleNormal="80" workbookViewId="0">
      <pane ySplit="1" topLeftCell="A2" activePane="bottomLeft" state="frozen"/>
      <selection activeCell="A5" sqref="A5"/>
      <selection pane="bottomLeft" activeCell="O1" sqref="O1:R1"/>
    </sheetView>
  </sheetViews>
  <sheetFormatPr defaultRowHeight="12.75" x14ac:dyDescent="0.2"/>
  <cols>
    <col min="1" max="1" width="9.140625" style="272"/>
    <col min="2" max="2" width="69.5703125" style="272" bestFit="1" customWidth="1"/>
    <col min="3" max="4" width="15" style="272" customWidth="1"/>
    <col min="5" max="5" width="17.7109375" style="272" bestFit="1" customWidth="1"/>
    <col min="6" max="6" width="15" style="272" customWidth="1"/>
    <col min="7" max="8" width="15" style="272" hidden="1" customWidth="1"/>
    <col min="9" max="9" width="17.7109375" style="272" hidden="1" customWidth="1"/>
    <col min="10" max="10" width="15" style="272" hidden="1" customWidth="1"/>
    <col min="11" max="12" width="15" style="272" customWidth="1"/>
    <col min="13" max="13" width="17.7109375" style="272" bestFit="1" customWidth="1"/>
    <col min="14" max="16" width="15" style="272" customWidth="1"/>
    <col min="17" max="17" width="17.7109375" style="272" bestFit="1" customWidth="1"/>
    <col min="18" max="18" width="15" style="272" customWidth="1"/>
    <col min="19" max="16384" width="9.140625" style="272"/>
  </cols>
  <sheetData>
    <row r="1" spans="1:18" ht="13.5" thickBot="1" x14ac:dyDescent="0.25">
      <c r="A1" s="498" t="s">
        <v>0</v>
      </c>
      <c r="B1" s="500" t="s">
        <v>102</v>
      </c>
      <c r="C1" s="502" t="s">
        <v>313</v>
      </c>
      <c r="D1" s="496"/>
      <c r="E1" s="496"/>
      <c r="F1" s="496"/>
      <c r="G1" s="496" t="s">
        <v>317</v>
      </c>
      <c r="H1" s="496"/>
      <c r="I1" s="496"/>
      <c r="J1" s="496"/>
      <c r="K1" s="496" t="s">
        <v>315</v>
      </c>
      <c r="L1" s="496"/>
      <c r="M1" s="496"/>
      <c r="N1" s="496"/>
      <c r="O1" s="496" t="s">
        <v>329</v>
      </c>
      <c r="P1" s="496"/>
      <c r="Q1" s="496"/>
      <c r="R1" s="497"/>
    </row>
    <row r="2" spans="1:18" ht="39" thickBot="1" x14ac:dyDescent="0.25">
      <c r="A2" s="499"/>
      <c r="B2" s="501"/>
      <c r="C2" s="222" t="s">
        <v>2</v>
      </c>
      <c r="D2" s="223" t="s">
        <v>3</v>
      </c>
      <c r="E2" s="223" t="s">
        <v>4</v>
      </c>
      <c r="F2" s="476" t="s">
        <v>5</v>
      </c>
      <c r="G2" s="273" t="s">
        <v>2</v>
      </c>
      <c r="H2" s="274" t="s">
        <v>3</v>
      </c>
      <c r="I2" s="274" t="s">
        <v>4</v>
      </c>
      <c r="J2" s="275" t="s">
        <v>5</v>
      </c>
      <c r="K2" s="273" t="s">
        <v>2</v>
      </c>
      <c r="L2" s="274" t="s">
        <v>3</v>
      </c>
      <c r="M2" s="274" t="s">
        <v>4</v>
      </c>
      <c r="N2" s="275" t="s">
        <v>5</v>
      </c>
      <c r="O2" s="276" t="s">
        <v>2</v>
      </c>
      <c r="P2" s="223" t="s">
        <v>3</v>
      </c>
      <c r="Q2" s="223" t="s">
        <v>4</v>
      </c>
      <c r="R2" s="224" t="s">
        <v>5</v>
      </c>
    </row>
    <row r="3" spans="1:18" x14ac:dyDescent="0.2">
      <c r="A3" s="249" t="s">
        <v>103</v>
      </c>
      <c r="B3" s="250" t="s">
        <v>104</v>
      </c>
      <c r="C3" s="250">
        <f>C4</f>
        <v>0</v>
      </c>
      <c r="D3" s="250">
        <f>D4</f>
        <v>0</v>
      </c>
      <c r="E3" s="250">
        <f>E4</f>
        <v>0</v>
      </c>
      <c r="F3" s="250">
        <f t="shared" ref="F3:F11" si="0">SUM(C3:E3)</f>
        <v>0</v>
      </c>
      <c r="G3" s="250">
        <f>G4</f>
        <v>0</v>
      </c>
      <c r="H3" s="250">
        <f>H4</f>
        <v>0</v>
      </c>
      <c r="I3" s="250">
        <f>I4</f>
        <v>0</v>
      </c>
      <c r="J3" s="250">
        <f t="shared" ref="J3:J20" si="1">SUM(G3:I3)</f>
        <v>0</v>
      </c>
      <c r="K3" s="250">
        <f>K4</f>
        <v>0</v>
      </c>
      <c r="L3" s="250">
        <f>L4</f>
        <v>0</v>
      </c>
      <c r="M3" s="250">
        <f>M4</f>
        <v>0</v>
      </c>
      <c r="N3" s="250">
        <f t="shared" ref="N3:N20" si="2">SUM(K3:M3)</f>
        <v>0</v>
      </c>
      <c r="O3" s="250">
        <f>O4</f>
        <v>0</v>
      </c>
      <c r="P3" s="250">
        <f>P4</f>
        <v>0</v>
      </c>
      <c r="Q3" s="250">
        <f>Q4</f>
        <v>0</v>
      </c>
      <c r="R3" s="250">
        <f t="shared" ref="R3:R20" si="3">SUM(O3:Q3)</f>
        <v>0</v>
      </c>
    </row>
    <row r="4" spans="1:18" x14ac:dyDescent="0.2">
      <c r="A4" s="244" t="s">
        <v>105</v>
      </c>
      <c r="B4" s="277" t="s">
        <v>106</v>
      </c>
      <c r="C4" s="278"/>
      <c r="D4" s="278"/>
      <c r="E4" s="278"/>
      <c r="F4" s="279">
        <f t="shared" si="0"/>
        <v>0</v>
      </c>
      <c r="G4" s="278"/>
      <c r="H4" s="278"/>
      <c r="I4" s="278"/>
      <c r="J4" s="279">
        <f t="shared" si="1"/>
        <v>0</v>
      </c>
      <c r="K4" s="278"/>
      <c r="L4" s="278"/>
      <c r="M4" s="278"/>
      <c r="N4" s="279">
        <f t="shared" si="2"/>
        <v>0</v>
      </c>
      <c r="O4" s="278"/>
      <c r="P4" s="278"/>
      <c r="Q4" s="278"/>
      <c r="R4" s="279">
        <f t="shared" si="3"/>
        <v>0</v>
      </c>
    </row>
    <row r="5" spans="1:18" ht="15" customHeight="1" x14ac:dyDescent="0.2">
      <c r="A5" s="280" t="s">
        <v>107</v>
      </c>
      <c r="B5" s="281" t="s">
        <v>108</v>
      </c>
      <c r="C5" s="282">
        <f>C6+C7+C8+C9+C10+C11+C12</f>
        <v>0</v>
      </c>
      <c r="D5" s="282">
        <f>D6+D7+D8+D9+D10+D11+D12</f>
        <v>0</v>
      </c>
      <c r="E5" s="282">
        <f>E6+E7+E8+E9+E10+E11+E12</f>
        <v>0</v>
      </c>
      <c r="F5" s="282">
        <f t="shared" si="0"/>
        <v>0</v>
      </c>
      <c r="G5" s="282">
        <f>G6+G7+G8+G9+G10+G11+G12</f>
        <v>0</v>
      </c>
      <c r="H5" s="282">
        <f>H6+H7+H8+H9+H10+H11+H12</f>
        <v>0</v>
      </c>
      <c r="I5" s="282">
        <f>I6+I7+I8+I9+I10+I11+I12</f>
        <v>0</v>
      </c>
      <c r="J5" s="282">
        <f t="shared" si="1"/>
        <v>0</v>
      </c>
      <c r="K5" s="282">
        <f>K6+K7+K8+K9+K10+K11+K12</f>
        <v>0</v>
      </c>
      <c r="L5" s="282">
        <f>L6+L7+L8+L9+L10+L11+L12</f>
        <v>0</v>
      </c>
      <c r="M5" s="282">
        <f>M6+M7+M8+M9+M10+M11+M12</f>
        <v>0</v>
      </c>
      <c r="N5" s="282">
        <f t="shared" si="2"/>
        <v>0</v>
      </c>
      <c r="O5" s="282">
        <f>O6+O7+O8+O9+O10+O11+O12</f>
        <v>0</v>
      </c>
      <c r="P5" s="282">
        <f>P6+P7+P8+P9+P10+P11+P12</f>
        <v>0</v>
      </c>
      <c r="Q5" s="282">
        <f>Q6+Q7+Q8+Q9+Q10+Q11+Q12</f>
        <v>0</v>
      </c>
      <c r="R5" s="282">
        <f t="shared" si="3"/>
        <v>0</v>
      </c>
    </row>
    <row r="6" spans="1:18" ht="15" customHeight="1" x14ac:dyDescent="0.2">
      <c r="A6" s="252" t="s">
        <v>109</v>
      </c>
      <c r="B6" s="277" t="s">
        <v>110</v>
      </c>
      <c r="C6" s="283"/>
      <c r="D6" s="283"/>
      <c r="E6" s="283"/>
      <c r="F6" s="279">
        <f t="shared" si="0"/>
        <v>0</v>
      </c>
      <c r="G6" s="283"/>
      <c r="H6" s="283"/>
      <c r="I6" s="283"/>
      <c r="J6" s="279">
        <f t="shared" si="1"/>
        <v>0</v>
      </c>
      <c r="K6" s="283"/>
      <c r="L6" s="283"/>
      <c r="M6" s="283"/>
      <c r="N6" s="279">
        <f t="shared" si="2"/>
        <v>0</v>
      </c>
      <c r="O6" s="283"/>
      <c r="P6" s="283"/>
      <c r="Q6" s="283"/>
      <c r="R6" s="279">
        <f t="shared" si="3"/>
        <v>0</v>
      </c>
    </row>
    <row r="7" spans="1:18" ht="15" customHeight="1" x14ac:dyDescent="0.2">
      <c r="A7" s="252" t="s">
        <v>111</v>
      </c>
      <c r="B7" s="277" t="s">
        <v>112</v>
      </c>
      <c r="C7" s="284"/>
      <c r="D7" s="284"/>
      <c r="E7" s="284"/>
      <c r="F7" s="279">
        <f t="shared" si="0"/>
        <v>0</v>
      </c>
      <c r="G7" s="284"/>
      <c r="H7" s="284"/>
      <c r="I7" s="284"/>
      <c r="J7" s="279">
        <f t="shared" si="1"/>
        <v>0</v>
      </c>
      <c r="K7" s="284"/>
      <c r="L7" s="284"/>
      <c r="M7" s="284"/>
      <c r="N7" s="279">
        <f t="shared" si="2"/>
        <v>0</v>
      </c>
      <c r="O7" s="284"/>
      <c r="P7" s="284"/>
      <c r="Q7" s="284"/>
      <c r="R7" s="279">
        <f t="shared" si="3"/>
        <v>0</v>
      </c>
    </row>
    <row r="8" spans="1:18" ht="15" customHeight="1" x14ac:dyDescent="0.2">
      <c r="A8" s="252" t="s">
        <v>113</v>
      </c>
      <c r="B8" s="277" t="s">
        <v>114</v>
      </c>
      <c r="C8" s="285"/>
      <c r="D8" s="285"/>
      <c r="E8" s="285"/>
      <c r="F8" s="279">
        <f t="shared" si="0"/>
        <v>0</v>
      </c>
      <c r="G8" s="285"/>
      <c r="H8" s="285"/>
      <c r="I8" s="285"/>
      <c r="J8" s="279">
        <f t="shared" si="1"/>
        <v>0</v>
      </c>
      <c r="K8" s="285"/>
      <c r="L8" s="285"/>
      <c r="M8" s="285"/>
      <c r="N8" s="279">
        <f t="shared" si="2"/>
        <v>0</v>
      </c>
      <c r="O8" s="285"/>
      <c r="P8" s="285"/>
      <c r="Q8" s="285"/>
      <c r="R8" s="279">
        <f t="shared" si="3"/>
        <v>0</v>
      </c>
    </row>
    <row r="9" spans="1:18" ht="15" customHeight="1" x14ac:dyDescent="0.2">
      <c r="A9" s="252" t="s">
        <v>115</v>
      </c>
      <c r="B9" s="277" t="s">
        <v>116</v>
      </c>
      <c r="C9" s="286"/>
      <c r="D9" s="286"/>
      <c r="E9" s="286"/>
      <c r="F9" s="279">
        <f t="shared" si="0"/>
        <v>0</v>
      </c>
      <c r="G9" s="286"/>
      <c r="H9" s="286"/>
      <c r="I9" s="286"/>
      <c r="J9" s="279">
        <f t="shared" si="1"/>
        <v>0</v>
      </c>
      <c r="K9" s="286"/>
      <c r="L9" s="286"/>
      <c r="M9" s="286"/>
      <c r="N9" s="279">
        <f t="shared" si="2"/>
        <v>0</v>
      </c>
      <c r="O9" s="286"/>
      <c r="P9" s="286"/>
      <c r="Q9" s="286"/>
      <c r="R9" s="279">
        <f t="shared" si="3"/>
        <v>0</v>
      </c>
    </row>
    <row r="10" spans="1:18" ht="15" customHeight="1" x14ac:dyDescent="0.2">
      <c r="A10" s="252" t="s">
        <v>117</v>
      </c>
      <c r="B10" s="277" t="s">
        <v>118</v>
      </c>
      <c r="C10" s="286"/>
      <c r="D10" s="286"/>
      <c r="E10" s="286"/>
      <c r="F10" s="279">
        <f t="shared" si="0"/>
        <v>0</v>
      </c>
      <c r="G10" s="286"/>
      <c r="H10" s="286"/>
      <c r="I10" s="286"/>
      <c r="J10" s="279">
        <f t="shared" si="1"/>
        <v>0</v>
      </c>
      <c r="K10" s="286"/>
      <c r="L10" s="286"/>
      <c r="M10" s="286"/>
      <c r="N10" s="279">
        <f t="shared" si="2"/>
        <v>0</v>
      </c>
      <c r="O10" s="286"/>
      <c r="P10" s="286"/>
      <c r="Q10" s="286"/>
      <c r="R10" s="279">
        <f t="shared" si="3"/>
        <v>0</v>
      </c>
    </row>
    <row r="11" spans="1:18" ht="15" customHeight="1" x14ac:dyDescent="0.2">
      <c r="A11" s="252" t="s">
        <v>119</v>
      </c>
      <c r="B11" s="277" t="s">
        <v>120</v>
      </c>
      <c r="C11" s="284"/>
      <c r="D11" s="284"/>
      <c r="E11" s="284"/>
      <c r="F11" s="279">
        <f t="shared" si="0"/>
        <v>0</v>
      </c>
      <c r="G11" s="284"/>
      <c r="H11" s="284"/>
      <c r="I11" s="284"/>
      <c r="J11" s="279">
        <f t="shared" si="1"/>
        <v>0</v>
      </c>
      <c r="K11" s="284"/>
      <c r="L11" s="284"/>
      <c r="M11" s="284"/>
      <c r="N11" s="279">
        <f t="shared" si="2"/>
        <v>0</v>
      </c>
      <c r="O11" s="284"/>
      <c r="P11" s="284"/>
      <c r="Q11" s="284"/>
      <c r="R11" s="279">
        <f t="shared" si="3"/>
        <v>0</v>
      </c>
    </row>
    <row r="12" spans="1:18" ht="15" customHeight="1" x14ac:dyDescent="0.2">
      <c r="A12" s="252" t="s">
        <v>121</v>
      </c>
      <c r="B12" s="277" t="s">
        <v>122</v>
      </c>
      <c r="C12" s="286"/>
      <c r="D12" s="286"/>
      <c r="E12" s="286"/>
      <c r="F12" s="279">
        <f t="shared" ref="F12:F20" si="4">SUM(C12:E12)</f>
        <v>0</v>
      </c>
      <c r="G12" s="286"/>
      <c r="H12" s="286"/>
      <c r="I12" s="286"/>
      <c r="J12" s="279">
        <f t="shared" si="1"/>
        <v>0</v>
      </c>
      <c r="K12" s="286"/>
      <c r="L12" s="286"/>
      <c r="M12" s="286"/>
      <c r="N12" s="279">
        <f t="shared" si="2"/>
        <v>0</v>
      </c>
      <c r="O12" s="286"/>
      <c r="P12" s="286"/>
      <c r="Q12" s="286"/>
      <c r="R12" s="279">
        <f t="shared" si="3"/>
        <v>0</v>
      </c>
    </row>
    <row r="13" spans="1:18" ht="15" customHeight="1" x14ac:dyDescent="0.2">
      <c r="A13" s="280" t="s">
        <v>123</v>
      </c>
      <c r="B13" s="281" t="s">
        <v>124</v>
      </c>
      <c r="C13" s="287"/>
      <c r="D13" s="287"/>
      <c r="E13" s="287"/>
      <c r="F13" s="288">
        <f t="shared" si="4"/>
        <v>0</v>
      </c>
      <c r="G13" s="287"/>
      <c r="H13" s="287"/>
      <c r="I13" s="287"/>
      <c r="J13" s="288">
        <f t="shared" si="1"/>
        <v>0</v>
      </c>
      <c r="K13" s="287"/>
      <c r="L13" s="287"/>
      <c r="M13" s="287"/>
      <c r="N13" s="288">
        <f t="shared" si="2"/>
        <v>0</v>
      </c>
      <c r="O13" s="287"/>
      <c r="P13" s="287"/>
      <c r="Q13" s="287"/>
      <c r="R13" s="288">
        <f t="shared" si="3"/>
        <v>0</v>
      </c>
    </row>
    <row r="14" spans="1:18" ht="15" customHeight="1" x14ac:dyDescent="0.2">
      <c r="A14" s="280" t="s">
        <v>125</v>
      </c>
      <c r="B14" s="281" t="s">
        <v>126</v>
      </c>
      <c r="C14" s="282">
        <f>C15+C16</f>
        <v>0</v>
      </c>
      <c r="D14" s="282">
        <f>D15+D16</f>
        <v>0</v>
      </c>
      <c r="E14" s="282">
        <f>E15+E16</f>
        <v>0</v>
      </c>
      <c r="F14" s="289">
        <f t="shared" si="4"/>
        <v>0</v>
      </c>
      <c r="G14" s="282">
        <f>G15+G16</f>
        <v>0</v>
      </c>
      <c r="H14" s="282">
        <f>H15+H16</f>
        <v>0</v>
      </c>
      <c r="I14" s="282">
        <f>I15+I16</f>
        <v>0</v>
      </c>
      <c r="J14" s="289">
        <f t="shared" si="1"/>
        <v>0</v>
      </c>
      <c r="K14" s="282">
        <f>K15+K16</f>
        <v>0</v>
      </c>
      <c r="L14" s="282">
        <f>L15+L16</f>
        <v>0</v>
      </c>
      <c r="M14" s="282">
        <f>M15+M16</f>
        <v>0</v>
      </c>
      <c r="N14" s="289">
        <f t="shared" si="2"/>
        <v>0</v>
      </c>
      <c r="O14" s="282">
        <f>O15+O16</f>
        <v>0</v>
      </c>
      <c r="P14" s="282">
        <f>P15+P16</f>
        <v>0</v>
      </c>
      <c r="Q14" s="282">
        <f>Q15+Q16</f>
        <v>0</v>
      </c>
      <c r="R14" s="289">
        <f t="shared" si="3"/>
        <v>0</v>
      </c>
    </row>
    <row r="15" spans="1:18" ht="15" customHeight="1" x14ac:dyDescent="0.2">
      <c r="A15" s="252" t="s">
        <v>127</v>
      </c>
      <c r="B15" s="277" t="s">
        <v>128</v>
      </c>
      <c r="C15" s="284"/>
      <c r="D15" s="284"/>
      <c r="E15" s="284"/>
      <c r="F15" s="231">
        <f t="shared" si="4"/>
        <v>0</v>
      </c>
      <c r="G15" s="284"/>
      <c r="H15" s="284"/>
      <c r="I15" s="284"/>
      <c r="J15" s="231">
        <f t="shared" si="1"/>
        <v>0</v>
      </c>
      <c r="K15" s="284"/>
      <c r="L15" s="284"/>
      <c r="M15" s="284"/>
      <c r="N15" s="231">
        <f t="shared" si="2"/>
        <v>0</v>
      </c>
      <c r="O15" s="284"/>
      <c r="P15" s="284"/>
      <c r="Q15" s="284"/>
      <c r="R15" s="231">
        <f t="shared" si="3"/>
        <v>0</v>
      </c>
    </row>
    <row r="16" spans="1:18" x14ac:dyDescent="0.2">
      <c r="A16" s="252" t="s">
        <v>129</v>
      </c>
      <c r="B16" s="277" t="s">
        <v>130</v>
      </c>
      <c r="C16" s="279"/>
      <c r="D16" s="279"/>
      <c r="E16" s="279"/>
      <c r="F16" s="180">
        <f t="shared" si="4"/>
        <v>0</v>
      </c>
      <c r="G16" s="279"/>
      <c r="H16" s="279"/>
      <c r="I16" s="279"/>
      <c r="J16" s="180">
        <f t="shared" si="1"/>
        <v>0</v>
      </c>
      <c r="K16" s="279"/>
      <c r="L16" s="279"/>
      <c r="M16" s="279"/>
      <c r="N16" s="180">
        <f t="shared" si="2"/>
        <v>0</v>
      </c>
      <c r="O16" s="279"/>
      <c r="P16" s="279"/>
      <c r="Q16" s="279"/>
      <c r="R16" s="180">
        <f t="shared" si="3"/>
        <v>0</v>
      </c>
    </row>
    <row r="17" spans="1:18" x14ac:dyDescent="0.2">
      <c r="A17" s="280" t="s">
        <v>131</v>
      </c>
      <c r="B17" s="281" t="s">
        <v>132</v>
      </c>
      <c r="C17" s="288"/>
      <c r="D17" s="288"/>
      <c r="E17" s="288"/>
      <c r="F17" s="288">
        <f t="shared" si="4"/>
        <v>0</v>
      </c>
      <c r="G17" s="288"/>
      <c r="H17" s="288"/>
      <c r="I17" s="288"/>
      <c r="J17" s="288">
        <f t="shared" si="1"/>
        <v>0</v>
      </c>
      <c r="K17" s="288"/>
      <c r="L17" s="288"/>
      <c r="M17" s="288"/>
      <c r="N17" s="288">
        <f t="shared" si="2"/>
        <v>0</v>
      </c>
      <c r="O17" s="288"/>
      <c r="P17" s="288"/>
      <c r="Q17" s="288"/>
      <c r="R17" s="288">
        <f t="shared" si="3"/>
        <v>0</v>
      </c>
    </row>
    <row r="18" spans="1:18" x14ac:dyDescent="0.2">
      <c r="A18" s="280" t="s">
        <v>133</v>
      </c>
      <c r="B18" s="281" t="s">
        <v>134</v>
      </c>
      <c r="C18" s="288"/>
      <c r="D18" s="288"/>
      <c r="E18" s="288"/>
      <c r="F18" s="288">
        <f t="shared" si="4"/>
        <v>0</v>
      </c>
      <c r="G18" s="288"/>
      <c r="H18" s="288"/>
      <c r="I18" s="288"/>
      <c r="J18" s="288">
        <f t="shared" si="1"/>
        <v>0</v>
      </c>
      <c r="K18" s="288"/>
      <c r="L18" s="288"/>
      <c r="M18" s="288"/>
      <c r="N18" s="288">
        <f t="shared" si="2"/>
        <v>0</v>
      </c>
      <c r="O18" s="288"/>
      <c r="P18" s="288"/>
      <c r="Q18" s="288"/>
      <c r="R18" s="288">
        <f t="shared" si="3"/>
        <v>0</v>
      </c>
    </row>
    <row r="19" spans="1:18" ht="13.5" thickBot="1" x14ac:dyDescent="0.25">
      <c r="A19" s="290" t="s">
        <v>135</v>
      </c>
      <c r="B19" s="291" t="s">
        <v>136</v>
      </c>
      <c r="C19" s="292">
        <f>(C3+C5+C13+C14)*27%</f>
        <v>0</v>
      </c>
      <c r="D19" s="292">
        <f>(D3+D5+D13+D14)*27%</f>
        <v>0</v>
      </c>
      <c r="E19" s="292">
        <f>(E3+E5+E13+E14)*27%</f>
        <v>0</v>
      </c>
      <c r="F19" s="292">
        <f t="shared" si="4"/>
        <v>0</v>
      </c>
      <c r="G19" s="292">
        <f>(G3+G5+G13+G14)*27%</f>
        <v>0</v>
      </c>
      <c r="H19" s="292">
        <f>(H3+H5+H13+H14)*27%</f>
        <v>0</v>
      </c>
      <c r="I19" s="292">
        <f>(I3+I5+I13+I14)*27%</f>
        <v>0</v>
      </c>
      <c r="J19" s="292">
        <f t="shared" si="1"/>
        <v>0</v>
      </c>
      <c r="K19" s="292">
        <f>(K3+K5+K13+K14)*27%</f>
        <v>0</v>
      </c>
      <c r="L19" s="292">
        <f>(L3+L5+L13+L14)*27%</f>
        <v>0</v>
      </c>
      <c r="M19" s="292">
        <f>(M3+M5+M13+M14)*27%</f>
        <v>0</v>
      </c>
      <c r="N19" s="292">
        <f t="shared" si="2"/>
        <v>0</v>
      </c>
      <c r="O19" s="292">
        <f>(O3+O5+O13+O14)*27%</f>
        <v>0</v>
      </c>
      <c r="P19" s="292">
        <f>(P3+P5+P13+P14)*27%</f>
        <v>0</v>
      </c>
      <c r="Q19" s="292">
        <f>(Q3+Q5+Q13+Q14)*27%</f>
        <v>0</v>
      </c>
      <c r="R19" s="292">
        <f t="shared" si="3"/>
        <v>0</v>
      </c>
    </row>
    <row r="20" spans="1:18" s="295" customFormat="1" ht="35.25" customHeight="1" thickBot="1" x14ac:dyDescent="0.25">
      <c r="A20" s="293" t="s">
        <v>51</v>
      </c>
      <c r="B20" s="294" t="s">
        <v>137</v>
      </c>
      <c r="C20" s="294">
        <f>C3+C5+C13+C14+C17+C18+C19</f>
        <v>0</v>
      </c>
      <c r="D20" s="294">
        <f>D3+D5+D13+D14+D17+D18+D19</f>
        <v>0</v>
      </c>
      <c r="E20" s="294">
        <f>E3+E5+E13+E14+E17+E18+E19</f>
        <v>0</v>
      </c>
      <c r="F20" s="294">
        <f t="shared" si="4"/>
        <v>0</v>
      </c>
      <c r="G20" s="294">
        <f>G3+G5+G13+G14+G17+G18+G19</f>
        <v>0</v>
      </c>
      <c r="H20" s="294">
        <f>H3+H5+H13+H14+H17+H18+H19</f>
        <v>0</v>
      </c>
      <c r="I20" s="294">
        <f>I3+I5+I13+I14+I17+I18+I19</f>
        <v>0</v>
      </c>
      <c r="J20" s="294">
        <f t="shared" si="1"/>
        <v>0</v>
      </c>
      <c r="K20" s="294">
        <f>K3+K5+K13+K14+K17+K18+K19</f>
        <v>0</v>
      </c>
      <c r="L20" s="294">
        <f>L3+L5+L13+L14+L17+L18+L19</f>
        <v>0</v>
      </c>
      <c r="M20" s="294">
        <f>M3+M5+M13+M14+M17+M18+M19</f>
        <v>0</v>
      </c>
      <c r="N20" s="294">
        <f t="shared" si="2"/>
        <v>0</v>
      </c>
      <c r="O20" s="294">
        <f>O3+O5+O13+O14+O17+O18+O19</f>
        <v>0</v>
      </c>
      <c r="P20" s="294">
        <f>P3+P5+P13+P14+P17+P18+P19</f>
        <v>0</v>
      </c>
      <c r="Q20" s="294">
        <f>Q3+Q5+Q13+Q14+Q17+Q18+Q19</f>
        <v>0</v>
      </c>
      <c r="R20" s="294">
        <f t="shared" si="3"/>
        <v>0</v>
      </c>
    </row>
  </sheetData>
  <mergeCells count="6">
    <mergeCell ref="K1:N1"/>
    <mergeCell ref="O1:R1"/>
    <mergeCell ref="A1:A2"/>
    <mergeCell ref="B1:B2"/>
    <mergeCell ref="C1:F1"/>
    <mergeCell ref="G1:J1"/>
  </mergeCells>
  <phoneticPr fontId="0" type="noConversion"/>
  <printOptions horizontalCentered="1"/>
  <pageMargins left="0.59055118110236227" right="0.59055118110236227" top="1.1811023622047245" bottom="1.1811023622047245" header="0.51181102362204722" footer="0.39370078740157483"/>
  <pageSetup paperSize="9" scale="51" orientation="landscape" r:id="rId1"/>
  <headerFooter alignWithMargins="0">
    <oddHeader xml:space="preserve">&amp;C&amp;"Times New Roman,Normál"PESTERZSÉBETI BOLGÁR ÖNKORMÁNYZAT 2015. ÉVI BERUHÁZÁSI KIADÁSAI 
(e Ft)
&amp;R&amp;"Times New Roman,Normál"4. sz. melléklet&amp;"MS Sans Serif,Normál"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pageSetUpPr fitToPage="1"/>
  </sheetPr>
  <dimension ref="A1:S14"/>
  <sheetViews>
    <sheetView view="pageBreakPreview" zoomScale="60" zoomScaleNormal="100" workbookViewId="0">
      <pane ySplit="1" topLeftCell="A2" activePane="bottomLeft" state="frozen"/>
      <selection activeCell="A5" sqref="A5"/>
      <selection pane="bottomLeft" activeCell="P1" sqref="P1:S1"/>
    </sheetView>
  </sheetViews>
  <sheetFormatPr defaultRowHeight="12.75" x14ac:dyDescent="0.2"/>
  <cols>
    <col min="1" max="1" width="9.140625" style="297"/>
    <col min="2" max="2" width="63.5703125" style="312" bestFit="1" customWidth="1"/>
    <col min="3" max="3" width="14.85546875" style="297" hidden="1" customWidth="1"/>
    <col min="4" max="4" width="14.140625" style="297" customWidth="1"/>
    <col min="5" max="5" width="14.85546875" style="297" customWidth="1"/>
    <col min="6" max="6" width="14.5703125" style="297" customWidth="1"/>
    <col min="7" max="7" width="13.7109375" style="297" customWidth="1"/>
    <col min="8" max="8" width="14.140625" style="297" hidden="1" customWidth="1"/>
    <col min="9" max="9" width="14.85546875" style="297" hidden="1" customWidth="1"/>
    <col min="10" max="10" width="14.5703125" style="297" hidden="1" customWidth="1"/>
    <col min="11" max="11" width="13.7109375" style="297" hidden="1" customWidth="1"/>
    <col min="12" max="12" width="14.140625" style="297" customWidth="1"/>
    <col min="13" max="13" width="14.85546875" style="297" customWidth="1"/>
    <col min="14" max="14" width="14.5703125" style="297" customWidth="1"/>
    <col min="15" max="15" width="13.7109375" style="297" customWidth="1"/>
    <col min="16" max="16" width="14.140625" style="297" customWidth="1"/>
    <col min="17" max="17" width="14.85546875" style="297" customWidth="1"/>
    <col min="18" max="18" width="14.5703125" style="297" customWidth="1"/>
    <col min="19" max="19" width="13.7109375" style="297" customWidth="1"/>
    <col min="20" max="16384" width="9.140625" style="297"/>
  </cols>
  <sheetData>
    <row r="1" spans="1:19" ht="39" thickBot="1" x14ac:dyDescent="0.25">
      <c r="A1" s="503" t="s">
        <v>0</v>
      </c>
      <c r="B1" s="505" t="s">
        <v>102</v>
      </c>
      <c r="C1" s="296" t="s">
        <v>72</v>
      </c>
      <c r="D1" s="502" t="s">
        <v>313</v>
      </c>
      <c r="E1" s="496"/>
      <c r="F1" s="496"/>
      <c r="G1" s="497"/>
      <c r="H1" s="502" t="s">
        <v>317</v>
      </c>
      <c r="I1" s="496"/>
      <c r="J1" s="496"/>
      <c r="K1" s="497"/>
      <c r="L1" s="502" t="s">
        <v>315</v>
      </c>
      <c r="M1" s="496"/>
      <c r="N1" s="496"/>
      <c r="O1" s="497"/>
      <c r="P1" s="502" t="s">
        <v>329</v>
      </c>
      <c r="Q1" s="496"/>
      <c r="R1" s="496"/>
      <c r="S1" s="497"/>
    </row>
    <row r="2" spans="1:19" ht="39" thickBot="1" x14ac:dyDescent="0.25">
      <c r="A2" s="504"/>
      <c r="B2" s="506"/>
      <c r="C2" s="298"/>
      <c r="D2" s="172" t="s">
        <v>2</v>
      </c>
      <c r="E2" s="173" t="s">
        <v>3</v>
      </c>
      <c r="F2" s="173" t="s">
        <v>4</v>
      </c>
      <c r="G2" s="174" t="s">
        <v>5</v>
      </c>
      <c r="H2" s="172" t="s">
        <v>2</v>
      </c>
      <c r="I2" s="173" t="s">
        <v>3</v>
      </c>
      <c r="J2" s="173" t="s">
        <v>4</v>
      </c>
      <c r="K2" s="174" t="s">
        <v>5</v>
      </c>
      <c r="L2" s="172" t="s">
        <v>2</v>
      </c>
      <c r="M2" s="173" t="s">
        <v>3</v>
      </c>
      <c r="N2" s="173" t="s">
        <v>4</v>
      </c>
      <c r="O2" s="174" t="s">
        <v>5</v>
      </c>
      <c r="P2" s="172" t="s">
        <v>2</v>
      </c>
      <c r="Q2" s="173" t="s">
        <v>3</v>
      </c>
      <c r="R2" s="173" t="s">
        <v>4</v>
      </c>
      <c r="S2" s="174" t="s">
        <v>5</v>
      </c>
    </row>
    <row r="3" spans="1:19" ht="18" customHeight="1" x14ac:dyDescent="0.2">
      <c r="A3" s="249" t="s">
        <v>138</v>
      </c>
      <c r="B3" s="250" t="s">
        <v>139</v>
      </c>
      <c r="C3" s="299" t="e">
        <f>SUM(C4)+C5+#REF!</f>
        <v>#REF!</v>
      </c>
      <c r="D3" s="300">
        <f>D4+D5+D6+D7+D8</f>
        <v>0</v>
      </c>
      <c r="E3" s="300">
        <f>E4+E5+E6+E7+E8</f>
        <v>0</v>
      </c>
      <c r="F3" s="300">
        <f>F4+F5+F6+F7+F8</f>
        <v>0</v>
      </c>
      <c r="G3" s="300">
        <f t="shared" ref="G3:G14" si="0">SUM(D3:F3)</f>
        <v>0</v>
      </c>
      <c r="H3" s="300">
        <f>H4+H5+H6+H7+H8</f>
        <v>0</v>
      </c>
      <c r="I3" s="300">
        <f>I4+I5+I6+I7+I8</f>
        <v>0</v>
      </c>
      <c r="J3" s="300">
        <f>J4+J5+J6+J7+J8</f>
        <v>0</v>
      </c>
      <c r="K3" s="300">
        <f t="shared" ref="K3:K14" si="1">SUM(H3:J3)</f>
        <v>0</v>
      </c>
      <c r="L3" s="300">
        <f>L4+L5+L6+L7+L8</f>
        <v>0</v>
      </c>
      <c r="M3" s="300">
        <f>M4+M5+M6+M7+M8</f>
        <v>0</v>
      </c>
      <c r="N3" s="300">
        <f>N4+N5+N6+N7+N8</f>
        <v>0</v>
      </c>
      <c r="O3" s="300">
        <f t="shared" ref="O3:O14" si="2">SUM(L3:N3)</f>
        <v>0</v>
      </c>
      <c r="P3" s="300">
        <f>P4+P5+P6+P7+P8</f>
        <v>0</v>
      </c>
      <c r="Q3" s="300">
        <f>Q4+Q5+Q6+Q7+Q8</f>
        <v>0</v>
      </c>
      <c r="R3" s="300">
        <f>R4+R5+R6+R7+R8</f>
        <v>0</v>
      </c>
      <c r="S3" s="300">
        <f t="shared" ref="S3:S14" si="3">SUM(P3:R3)</f>
        <v>0</v>
      </c>
    </row>
    <row r="4" spans="1:19" ht="18" customHeight="1" x14ac:dyDescent="0.2">
      <c r="A4" s="252" t="s">
        <v>140</v>
      </c>
      <c r="B4" s="301" t="s">
        <v>141</v>
      </c>
      <c r="C4" s="283" t="e">
        <f>SUM(#REF!)</f>
        <v>#REF!</v>
      </c>
      <c r="D4" s="283"/>
      <c r="E4" s="283"/>
      <c r="F4" s="283"/>
      <c r="G4" s="283">
        <f t="shared" si="0"/>
        <v>0</v>
      </c>
      <c r="H4" s="283"/>
      <c r="I4" s="283"/>
      <c r="J4" s="283"/>
      <c r="K4" s="283">
        <f t="shared" si="1"/>
        <v>0</v>
      </c>
      <c r="L4" s="283"/>
      <c r="M4" s="283"/>
      <c r="N4" s="283"/>
      <c r="O4" s="283">
        <f t="shared" si="2"/>
        <v>0</v>
      </c>
      <c r="P4" s="283"/>
      <c r="Q4" s="283"/>
      <c r="R4" s="283"/>
      <c r="S4" s="283">
        <f t="shared" si="3"/>
        <v>0</v>
      </c>
    </row>
    <row r="5" spans="1:19" ht="18" customHeight="1" x14ac:dyDescent="0.2">
      <c r="A5" s="252" t="s">
        <v>142</v>
      </c>
      <c r="B5" s="301" t="s">
        <v>143</v>
      </c>
      <c r="C5" s="283" t="e">
        <f>SUM(#REF!)</f>
        <v>#REF!</v>
      </c>
      <c r="D5" s="283"/>
      <c r="E5" s="283"/>
      <c r="F5" s="283"/>
      <c r="G5" s="283">
        <f t="shared" si="0"/>
        <v>0</v>
      </c>
      <c r="H5" s="283"/>
      <c r="I5" s="283"/>
      <c r="J5" s="283"/>
      <c r="K5" s="283">
        <f t="shared" si="1"/>
        <v>0</v>
      </c>
      <c r="L5" s="283"/>
      <c r="M5" s="283"/>
      <c r="N5" s="283"/>
      <c r="O5" s="283">
        <f t="shared" si="2"/>
        <v>0</v>
      </c>
      <c r="P5" s="283"/>
      <c r="Q5" s="283"/>
      <c r="R5" s="283"/>
      <c r="S5" s="283">
        <f t="shared" si="3"/>
        <v>0</v>
      </c>
    </row>
    <row r="6" spans="1:19" ht="18" customHeight="1" x14ac:dyDescent="0.2">
      <c r="A6" s="252" t="s">
        <v>144</v>
      </c>
      <c r="B6" s="301" t="s">
        <v>145</v>
      </c>
      <c r="C6" s="302" t="e">
        <f>SUM(#REF!)</f>
        <v>#REF!</v>
      </c>
      <c r="D6" s="303"/>
      <c r="E6" s="303"/>
      <c r="F6" s="303"/>
      <c r="G6" s="303">
        <f t="shared" si="0"/>
        <v>0</v>
      </c>
      <c r="H6" s="303"/>
      <c r="I6" s="303"/>
      <c r="J6" s="303"/>
      <c r="K6" s="303">
        <f t="shared" si="1"/>
        <v>0</v>
      </c>
      <c r="L6" s="303"/>
      <c r="M6" s="303"/>
      <c r="N6" s="303"/>
      <c r="O6" s="303">
        <f t="shared" si="2"/>
        <v>0</v>
      </c>
      <c r="P6" s="303"/>
      <c r="Q6" s="303"/>
      <c r="R6" s="303"/>
      <c r="S6" s="303">
        <f t="shared" si="3"/>
        <v>0</v>
      </c>
    </row>
    <row r="7" spans="1:19" ht="18" customHeight="1" x14ac:dyDescent="0.2">
      <c r="A7" s="252" t="s">
        <v>146</v>
      </c>
      <c r="B7" s="301" t="s">
        <v>147</v>
      </c>
      <c r="C7" s="304"/>
      <c r="D7" s="304"/>
      <c r="E7" s="304"/>
      <c r="F7" s="304"/>
      <c r="G7" s="304">
        <f t="shared" si="0"/>
        <v>0</v>
      </c>
      <c r="H7" s="304"/>
      <c r="I7" s="304"/>
      <c r="J7" s="304"/>
      <c r="K7" s="304">
        <f t="shared" si="1"/>
        <v>0</v>
      </c>
      <c r="L7" s="304"/>
      <c r="M7" s="304"/>
      <c r="N7" s="304"/>
      <c r="O7" s="304">
        <f t="shared" si="2"/>
        <v>0</v>
      </c>
      <c r="P7" s="304"/>
      <c r="Q7" s="304"/>
      <c r="R7" s="304"/>
      <c r="S7" s="304">
        <f t="shared" si="3"/>
        <v>0</v>
      </c>
    </row>
    <row r="8" spans="1:19" ht="18" customHeight="1" x14ac:dyDescent="0.2">
      <c r="A8" s="252" t="s">
        <v>148</v>
      </c>
      <c r="B8" s="277" t="s">
        <v>149</v>
      </c>
      <c r="C8" s="304"/>
      <c r="D8" s="303"/>
      <c r="E8" s="303"/>
      <c r="F8" s="303"/>
      <c r="G8" s="303">
        <f t="shared" si="0"/>
        <v>0</v>
      </c>
      <c r="H8" s="303"/>
      <c r="I8" s="303"/>
      <c r="J8" s="303"/>
      <c r="K8" s="303">
        <f t="shared" si="1"/>
        <v>0</v>
      </c>
      <c r="L8" s="303"/>
      <c r="M8" s="303"/>
      <c r="N8" s="303"/>
      <c r="O8" s="303">
        <f t="shared" si="2"/>
        <v>0</v>
      </c>
      <c r="P8" s="303"/>
      <c r="Q8" s="303"/>
      <c r="R8" s="303"/>
      <c r="S8" s="303">
        <f t="shared" si="3"/>
        <v>0</v>
      </c>
    </row>
    <row r="9" spans="1:19" ht="18" customHeight="1" x14ac:dyDescent="0.2">
      <c r="A9" s="280" t="s">
        <v>150</v>
      </c>
      <c r="B9" s="281" t="s">
        <v>151</v>
      </c>
      <c r="C9" s="305"/>
      <c r="D9" s="282"/>
      <c r="E9" s="282"/>
      <c r="F9" s="282"/>
      <c r="G9" s="282">
        <f t="shared" si="0"/>
        <v>0</v>
      </c>
      <c r="H9" s="282"/>
      <c r="I9" s="282"/>
      <c r="J9" s="282"/>
      <c r="K9" s="282">
        <f t="shared" si="1"/>
        <v>0</v>
      </c>
      <c r="L9" s="282"/>
      <c r="M9" s="282"/>
      <c r="N9" s="282"/>
      <c r="O9" s="282">
        <f t="shared" si="2"/>
        <v>0</v>
      </c>
      <c r="P9" s="282"/>
      <c r="Q9" s="282"/>
      <c r="R9" s="282"/>
      <c r="S9" s="282">
        <f t="shared" si="3"/>
        <v>0</v>
      </c>
    </row>
    <row r="10" spans="1:19" ht="18" customHeight="1" x14ac:dyDescent="0.2">
      <c r="A10" s="280" t="s">
        <v>152</v>
      </c>
      <c r="B10" s="281" t="s">
        <v>153</v>
      </c>
      <c r="C10" s="305"/>
      <c r="D10" s="282">
        <f>D11+D12</f>
        <v>0</v>
      </c>
      <c r="E10" s="282">
        <f>E11+E12</f>
        <v>0</v>
      </c>
      <c r="F10" s="282">
        <f>F11+F12</f>
        <v>0</v>
      </c>
      <c r="G10" s="282">
        <f t="shared" si="0"/>
        <v>0</v>
      </c>
      <c r="H10" s="282">
        <f>H11+H12</f>
        <v>0</v>
      </c>
      <c r="I10" s="282">
        <f>I11+I12</f>
        <v>0</v>
      </c>
      <c r="J10" s="282">
        <f>J11+J12</f>
        <v>0</v>
      </c>
      <c r="K10" s="282">
        <f t="shared" si="1"/>
        <v>0</v>
      </c>
      <c r="L10" s="282">
        <f>L11+L12</f>
        <v>0</v>
      </c>
      <c r="M10" s="282">
        <f>M11+M12</f>
        <v>0</v>
      </c>
      <c r="N10" s="282">
        <f>N11+N12</f>
        <v>0</v>
      </c>
      <c r="O10" s="282">
        <f t="shared" si="2"/>
        <v>0</v>
      </c>
      <c r="P10" s="282">
        <f>P11+P12</f>
        <v>0</v>
      </c>
      <c r="Q10" s="282">
        <f>Q11+Q12</f>
        <v>0</v>
      </c>
      <c r="R10" s="282">
        <f>R11+R12</f>
        <v>0</v>
      </c>
      <c r="S10" s="282">
        <f t="shared" si="3"/>
        <v>0</v>
      </c>
    </row>
    <row r="11" spans="1:19" x14ac:dyDescent="0.2">
      <c r="A11" s="252" t="s">
        <v>154</v>
      </c>
      <c r="B11" s="306" t="s">
        <v>128</v>
      </c>
      <c r="C11" s="307"/>
      <c r="D11" s="303"/>
      <c r="E11" s="303"/>
      <c r="F11" s="303"/>
      <c r="G11" s="303">
        <f t="shared" si="0"/>
        <v>0</v>
      </c>
      <c r="H11" s="303"/>
      <c r="I11" s="303"/>
      <c r="J11" s="303"/>
      <c r="K11" s="303">
        <f t="shared" si="1"/>
        <v>0</v>
      </c>
      <c r="L11" s="303"/>
      <c r="M11" s="303"/>
      <c r="N11" s="303"/>
      <c r="O11" s="303">
        <f t="shared" si="2"/>
        <v>0</v>
      </c>
      <c r="P11" s="303"/>
      <c r="Q11" s="303"/>
      <c r="R11" s="303"/>
      <c r="S11" s="303">
        <f t="shared" si="3"/>
        <v>0</v>
      </c>
    </row>
    <row r="12" spans="1:19" ht="18" customHeight="1" x14ac:dyDescent="0.2">
      <c r="A12" s="252" t="s">
        <v>155</v>
      </c>
      <c r="B12" s="277" t="s">
        <v>156</v>
      </c>
      <c r="C12" s="303"/>
      <c r="D12" s="303"/>
      <c r="E12" s="307"/>
      <c r="F12" s="307"/>
      <c r="G12" s="303">
        <f t="shared" si="0"/>
        <v>0</v>
      </c>
      <c r="H12" s="303"/>
      <c r="I12" s="307"/>
      <c r="J12" s="307"/>
      <c r="K12" s="303">
        <f t="shared" si="1"/>
        <v>0</v>
      </c>
      <c r="L12" s="303"/>
      <c r="M12" s="307"/>
      <c r="N12" s="307"/>
      <c r="O12" s="303">
        <f t="shared" si="2"/>
        <v>0</v>
      </c>
      <c r="P12" s="303"/>
      <c r="Q12" s="307"/>
      <c r="R12" s="307"/>
      <c r="S12" s="303">
        <f t="shared" si="3"/>
        <v>0</v>
      </c>
    </row>
    <row r="13" spans="1:19" ht="18" customHeight="1" thickBot="1" x14ac:dyDescent="0.25">
      <c r="A13" s="308" t="s">
        <v>157</v>
      </c>
      <c r="B13" s="309" t="s">
        <v>158</v>
      </c>
      <c r="C13" s="310"/>
      <c r="D13" s="311">
        <f>(D3+D9+D10)*27%</f>
        <v>0</v>
      </c>
      <c r="E13" s="311">
        <f>(E3+E9+E10)*27%</f>
        <v>0</v>
      </c>
      <c r="F13" s="311">
        <f>(F3+F9+F10)*27%</f>
        <v>0</v>
      </c>
      <c r="G13" s="311">
        <f t="shared" si="0"/>
        <v>0</v>
      </c>
      <c r="H13" s="311">
        <f>(H3+H9+H10)*27%</f>
        <v>0</v>
      </c>
      <c r="I13" s="311">
        <f>(I3+I9+I10)*27%</f>
        <v>0</v>
      </c>
      <c r="J13" s="311">
        <f>(J3+J9+J10)*27%</f>
        <v>0</v>
      </c>
      <c r="K13" s="311">
        <f t="shared" si="1"/>
        <v>0</v>
      </c>
      <c r="L13" s="311">
        <f>(L3+L9+L10)*27%</f>
        <v>0</v>
      </c>
      <c r="M13" s="311">
        <f>(M3+M9+M10)*27%</f>
        <v>0</v>
      </c>
      <c r="N13" s="311">
        <f>(N3+N9+N10)*27%</f>
        <v>0</v>
      </c>
      <c r="O13" s="311">
        <f t="shared" si="2"/>
        <v>0</v>
      </c>
      <c r="P13" s="311">
        <f>(P3+P9+P10)*27%</f>
        <v>0</v>
      </c>
      <c r="Q13" s="311">
        <f>(Q3+Q9+Q10)*27%</f>
        <v>0</v>
      </c>
      <c r="R13" s="311">
        <f>(R3+R9+R10)*27%</f>
        <v>0</v>
      </c>
      <c r="S13" s="311">
        <f t="shared" si="3"/>
        <v>0</v>
      </c>
    </row>
    <row r="14" spans="1:19" s="295" customFormat="1" ht="35.25" customHeight="1" thickBot="1" x14ac:dyDescent="0.25">
      <c r="A14" s="293"/>
      <c r="B14" s="294" t="s">
        <v>159</v>
      </c>
      <c r="C14" s="294" t="e">
        <f>#REF!+#REF!+#REF!+#REF!+#REF!+C12+C13</f>
        <v>#REF!</v>
      </c>
      <c r="D14" s="294">
        <f>D3+D9+D10+D13</f>
        <v>0</v>
      </c>
      <c r="E14" s="294">
        <f>E3+E9+E10+E13</f>
        <v>0</v>
      </c>
      <c r="F14" s="294">
        <f>F3+F9+F10+F13</f>
        <v>0</v>
      </c>
      <c r="G14" s="294">
        <f t="shared" si="0"/>
        <v>0</v>
      </c>
      <c r="H14" s="294">
        <f>H3+H9+H10+H13</f>
        <v>0</v>
      </c>
      <c r="I14" s="294">
        <f>I3+I9+I10+I13</f>
        <v>0</v>
      </c>
      <c r="J14" s="294">
        <f>J3+J9+J10+J13</f>
        <v>0</v>
      </c>
      <c r="K14" s="294">
        <f t="shared" si="1"/>
        <v>0</v>
      </c>
      <c r="L14" s="294">
        <f>L3+L9+L10+L13</f>
        <v>0</v>
      </c>
      <c r="M14" s="294">
        <f>M3+M9+M10+M13</f>
        <v>0</v>
      </c>
      <c r="N14" s="294">
        <f>N3+N9+N10+N13</f>
        <v>0</v>
      </c>
      <c r="O14" s="294">
        <f t="shared" si="2"/>
        <v>0</v>
      </c>
      <c r="P14" s="294">
        <f>P3+P9+P10+P13</f>
        <v>0</v>
      </c>
      <c r="Q14" s="294">
        <f>Q3+Q9+Q10+Q13</f>
        <v>0</v>
      </c>
      <c r="R14" s="294">
        <f>R3+R9+R10+R13</f>
        <v>0</v>
      </c>
      <c r="S14" s="294">
        <f t="shared" si="3"/>
        <v>0</v>
      </c>
    </row>
  </sheetData>
  <mergeCells count="6">
    <mergeCell ref="L1:O1"/>
    <mergeCell ref="P1:S1"/>
    <mergeCell ref="A1:A2"/>
    <mergeCell ref="D1:G1"/>
    <mergeCell ref="B1:B2"/>
    <mergeCell ref="H1:K1"/>
  </mergeCells>
  <phoneticPr fontId="0" type="noConversion"/>
  <printOptions horizontalCentered="1" gridLines="1" gridLinesSet="0"/>
  <pageMargins left="0.59055118110236227" right="0.59055118110236227" top="0.98425196850393704" bottom="0.59055118110236227" header="0.39370078740157483" footer="0.39370078740157483"/>
  <pageSetup paperSize="9" scale="56" orientation="landscape" r:id="rId1"/>
  <headerFooter alignWithMargins="0">
    <oddHeader>&amp;L
     &amp;"MS Sans Serif,Félkövér" &amp;C&amp;"Times New Roman,Normál"
PESTERZSÉBETI BOLGÁR ÖNKORMÁNYZAT  2015. ÉVI FELÚJÍTÁSI  KIADÁSAI 
(e Ft)&amp;"Times New Roman,Félkövér"
&amp;R&amp;"Times New Roman,Normál"5. sz. melléklet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workbookViewId="0">
      <selection activeCell="B12" sqref="B12:E12"/>
    </sheetView>
  </sheetViews>
  <sheetFormatPr defaultRowHeight="12.75" x14ac:dyDescent="0.2"/>
  <cols>
    <col min="1" max="1" width="40" customWidth="1"/>
    <col min="2" max="2" width="11.85546875" customWidth="1"/>
    <col min="3" max="3" width="12.5703125" customWidth="1"/>
    <col min="4" max="4" width="11.42578125" bestFit="1" customWidth="1"/>
    <col min="5" max="5" width="10.7109375" bestFit="1" customWidth="1"/>
  </cols>
  <sheetData>
    <row r="1" spans="1:5" ht="24.95" customHeight="1" thickBot="1" x14ac:dyDescent="0.3">
      <c r="A1" s="97" t="s">
        <v>257</v>
      </c>
      <c r="B1" s="98"/>
      <c r="C1" s="98"/>
      <c r="D1" s="98"/>
      <c r="E1" s="98"/>
    </row>
    <row r="2" spans="1:5" ht="24.95" customHeight="1" thickBot="1" x14ac:dyDescent="0.3">
      <c r="A2" s="99" t="s">
        <v>258</v>
      </c>
      <c r="B2" s="100" t="s">
        <v>163</v>
      </c>
      <c r="C2" s="100" t="s">
        <v>164</v>
      </c>
      <c r="D2" s="100" t="s">
        <v>165</v>
      </c>
      <c r="E2" s="101" t="s">
        <v>5</v>
      </c>
    </row>
    <row r="3" spans="1:5" ht="24.95" customHeight="1" x14ac:dyDescent="0.25">
      <c r="A3" s="102" t="s">
        <v>259</v>
      </c>
      <c r="B3" s="103"/>
      <c r="C3" s="103"/>
      <c r="D3" s="103"/>
      <c r="E3" s="104"/>
    </row>
    <row r="4" spans="1:5" ht="24.95" customHeight="1" x14ac:dyDescent="0.25">
      <c r="A4" s="105" t="s">
        <v>260</v>
      </c>
      <c r="B4" s="106"/>
      <c r="C4" s="106"/>
      <c r="D4" s="106"/>
      <c r="E4" s="107"/>
    </row>
    <row r="5" spans="1:5" ht="24.95" customHeight="1" x14ac:dyDescent="0.25">
      <c r="A5" s="105" t="s">
        <v>261</v>
      </c>
      <c r="B5" s="106"/>
      <c r="C5" s="106"/>
      <c r="D5" s="106"/>
      <c r="E5" s="107"/>
    </row>
    <row r="6" spans="1:5" ht="24.95" customHeight="1" x14ac:dyDescent="0.25">
      <c r="A6" s="105" t="s">
        <v>262</v>
      </c>
      <c r="B6" s="106"/>
      <c r="C6" s="106"/>
      <c r="D6" s="106"/>
      <c r="E6" s="107"/>
    </row>
    <row r="7" spans="1:5" ht="24.95" customHeight="1" x14ac:dyDescent="0.25">
      <c r="A7" s="105" t="s">
        <v>193</v>
      </c>
      <c r="B7" s="106"/>
      <c r="C7" s="106"/>
      <c r="D7" s="106"/>
      <c r="E7" s="107"/>
    </row>
    <row r="8" spans="1:5" ht="24.95" customHeight="1" thickBot="1" x14ac:dyDescent="0.3">
      <c r="A8" s="108" t="s">
        <v>263</v>
      </c>
      <c r="B8" s="109"/>
      <c r="C8" s="109"/>
      <c r="D8" s="109"/>
      <c r="E8" s="110"/>
    </row>
    <row r="9" spans="1:5" ht="24.95" customHeight="1" thickBot="1" x14ac:dyDescent="0.3">
      <c r="A9" s="111" t="s">
        <v>264</v>
      </c>
      <c r="B9" s="112">
        <f>SUM(B3:B8)</f>
        <v>0</v>
      </c>
      <c r="C9" s="112">
        <f>SUM(C3:C8)</f>
        <v>0</v>
      </c>
      <c r="D9" s="112">
        <f>SUM(D3:D8)</f>
        <v>0</v>
      </c>
      <c r="E9" s="113">
        <f>SUM(B9:D9)</f>
        <v>0</v>
      </c>
    </row>
    <row r="10" spans="1:5" ht="15.75" x14ac:dyDescent="0.25">
      <c r="A10" s="114"/>
      <c r="B10" s="114"/>
      <c r="C10" s="114"/>
      <c r="D10" s="114"/>
      <c r="E10" s="114"/>
    </row>
    <row r="11" spans="1:5" ht="16.5" thickBot="1" x14ac:dyDescent="0.3">
      <c r="A11" s="97" t="s">
        <v>271</v>
      </c>
      <c r="B11" s="114"/>
      <c r="C11" s="114"/>
      <c r="D11" s="114"/>
      <c r="E11" s="114"/>
    </row>
    <row r="12" spans="1:5" ht="24.95" customHeight="1" thickBot="1" x14ac:dyDescent="0.3">
      <c r="A12" s="99" t="s">
        <v>265</v>
      </c>
      <c r="B12" s="507" t="s">
        <v>266</v>
      </c>
      <c r="C12" s="510"/>
      <c r="D12" s="510"/>
      <c r="E12" s="511"/>
    </row>
    <row r="13" spans="1:5" ht="24.95" customHeight="1" x14ac:dyDescent="0.25">
      <c r="A13" s="115"/>
      <c r="B13" s="512"/>
      <c r="C13" s="513"/>
      <c r="D13" s="513"/>
      <c r="E13" s="514"/>
    </row>
    <row r="14" spans="1:5" ht="24.95" customHeight="1" x14ac:dyDescent="0.25">
      <c r="A14" s="105"/>
      <c r="B14" s="515"/>
      <c r="C14" s="516"/>
      <c r="D14" s="516"/>
      <c r="E14" s="517"/>
    </row>
    <row r="15" spans="1:5" ht="24.95" customHeight="1" thickBot="1" x14ac:dyDescent="0.3">
      <c r="A15" s="116"/>
      <c r="B15" s="518"/>
      <c r="C15" s="519"/>
      <c r="D15" s="519"/>
      <c r="E15" s="520"/>
    </row>
    <row r="16" spans="1:5" ht="24.95" customHeight="1" thickBot="1" x14ac:dyDescent="0.3">
      <c r="A16" s="111" t="s">
        <v>5</v>
      </c>
      <c r="B16" s="507">
        <f>SUM(B13:E15)</f>
        <v>0</v>
      </c>
      <c r="C16" s="508"/>
      <c r="D16" s="508"/>
      <c r="E16" s="509"/>
    </row>
  </sheetData>
  <mergeCells count="5">
    <mergeCell ref="B16:E16"/>
    <mergeCell ref="B12:E12"/>
    <mergeCell ref="B13:E13"/>
    <mergeCell ref="B14:E14"/>
    <mergeCell ref="B15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&amp;C&amp;"Times New Roman,Normál"EURÓPAI UNIÓS TÁMOGATÁSOKKAL MEGVALÓSULÓ PROJEKTEK
 BEVÉTELEI, KIADÁSAI, HOZZÁJÁRULÁSOK (e Ft)&amp;R&amp;"Times New Roman,Normál"6.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pageSetUpPr fitToPage="1"/>
  </sheetPr>
  <dimension ref="A1:L42"/>
  <sheetViews>
    <sheetView zoomScaleNormal="100" workbookViewId="0">
      <selection activeCell="F49" sqref="F49"/>
    </sheetView>
  </sheetViews>
  <sheetFormatPr defaultRowHeight="12.75" x14ac:dyDescent="0.2"/>
  <cols>
    <col min="1" max="1" width="8.42578125" style="51" bestFit="1" customWidth="1"/>
    <col min="2" max="2" width="47.140625" style="4" customWidth="1"/>
    <col min="3" max="9" width="10.7109375" style="4" customWidth="1"/>
    <col min="10" max="10" width="13.7109375" style="4" bestFit="1" customWidth="1"/>
    <col min="11" max="11" width="12" style="4" bestFit="1" customWidth="1"/>
    <col min="12" max="12" width="12.5703125" style="4" bestFit="1" customWidth="1"/>
    <col min="13" max="16384" width="9.140625" style="4"/>
  </cols>
  <sheetData>
    <row r="1" spans="1:12" ht="42.75" customHeight="1" thickBot="1" x14ac:dyDescent="0.25">
      <c r="A1" s="3" t="s">
        <v>160</v>
      </c>
      <c r="B1" s="3" t="s">
        <v>73</v>
      </c>
      <c r="C1" s="521" t="s">
        <v>161</v>
      </c>
      <c r="D1" s="522"/>
      <c r="E1" s="522"/>
      <c r="F1" s="522"/>
      <c r="G1" s="523"/>
      <c r="H1" s="523"/>
      <c r="I1" s="523"/>
      <c r="J1" s="523"/>
      <c r="K1" s="524" t="s">
        <v>162</v>
      </c>
    </row>
    <row r="2" spans="1:12" ht="43.5" customHeight="1" thickBot="1" x14ac:dyDescent="0.25">
      <c r="A2" s="5"/>
      <c r="B2" s="6"/>
      <c r="C2" s="7" t="s">
        <v>272</v>
      </c>
      <c r="D2" s="8" t="s">
        <v>164</v>
      </c>
      <c r="E2" s="9" t="s">
        <v>165</v>
      </c>
      <c r="F2" s="8" t="s">
        <v>166</v>
      </c>
      <c r="G2" s="9" t="s">
        <v>167</v>
      </c>
      <c r="H2" s="10" t="s">
        <v>168</v>
      </c>
      <c r="I2" s="10" t="s">
        <v>273</v>
      </c>
      <c r="J2" s="11" t="s">
        <v>274</v>
      </c>
      <c r="K2" s="525"/>
    </row>
    <row r="3" spans="1:12" x14ac:dyDescent="0.2">
      <c r="A3" s="12">
        <v>1</v>
      </c>
      <c r="B3" s="13" t="s">
        <v>169</v>
      </c>
      <c r="C3" s="14"/>
      <c r="D3" s="14"/>
      <c r="E3" s="14"/>
      <c r="F3" s="14"/>
      <c r="G3" s="14"/>
      <c r="H3" s="14"/>
      <c r="I3" s="14"/>
      <c r="J3" s="14"/>
      <c r="K3" s="15">
        <f>SUM(C3:J3)</f>
        <v>0</v>
      </c>
    </row>
    <row r="4" spans="1:12" x14ac:dyDescent="0.2">
      <c r="A4" s="16">
        <v>2</v>
      </c>
      <c r="B4" s="17" t="s">
        <v>170</v>
      </c>
      <c r="C4" s="18"/>
      <c r="D4" s="18"/>
      <c r="E4" s="18"/>
      <c r="F4" s="18"/>
      <c r="G4" s="18"/>
      <c r="H4" s="18"/>
      <c r="I4" s="18"/>
      <c r="J4" s="18"/>
      <c r="K4" s="19"/>
    </row>
    <row r="5" spans="1:12" x14ac:dyDescent="0.2">
      <c r="A5" s="16">
        <v>3</v>
      </c>
      <c r="B5" s="17" t="s">
        <v>171</v>
      </c>
      <c r="C5" s="20"/>
      <c r="D5" s="20"/>
      <c r="E5" s="20"/>
      <c r="F5" s="20"/>
      <c r="G5" s="117"/>
      <c r="H5" s="20"/>
      <c r="I5" s="20"/>
      <c r="J5" s="20"/>
      <c r="K5" s="21">
        <f>SUM(C5:J5)</f>
        <v>0</v>
      </c>
    </row>
    <row r="6" spans="1:12" ht="38.25" x14ac:dyDescent="0.2">
      <c r="A6" s="16">
        <v>4</v>
      </c>
      <c r="B6" s="17" t="s">
        <v>172</v>
      </c>
      <c r="C6" s="20"/>
      <c r="D6" s="20"/>
      <c r="E6" s="20"/>
      <c r="F6" s="20"/>
      <c r="G6" s="20"/>
      <c r="H6" s="20"/>
      <c r="I6" s="20"/>
      <c r="J6" s="20"/>
      <c r="K6" s="21">
        <f>SUM(C6:J6)</f>
        <v>0</v>
      </c>
    </row>
    <row r="7" spans="1:12" x14ac:dyDescent="0.2">
      <c r="A7" s="16">
        <v>5</v>
      </c>
      <c r="B7" s="17" t="s">
        <v>173</v>
      </c>
      <c r="C7" s="18"/>
      <c r="D7" s="18"/>
      <c r="E7" s="18"/>
      <c r="F7" s="18"/>
      <c r="G7" s="18"/>
      <c r="H7" s="18"/>
      <c r="I7" s="18"/>
      <c r="J7" s="18"/>
      <c r="K7" s="19"/>
    </row>
    <row r="8" spans="1:12" ht="25.5" x14ac:dyDescent="0.2">
      <c r="A8" s="16">
        <v>6</v>
      </c>
      <c r="B8" s="17" t="s">
        <v>174</v>
      </c>
      <c r="C8" s="18"/>
      <c r="D8" s="18"/>
      <c r="E8" s="18"/>
      <c r="F8" s="18"/>
      <c r="G8" s="18"/>
      <c r="H8" s="18"/>
      <c r="I8" s="18"/>
      <c r="J8" s="18"/>
      <c r="K8" s="19"/>
    </row>
    <row r="9" spans="1:12" ht="13.5" thickBot="1" x14ac:dyDescent="0.25">
      <c r="A9" s="22">
        <v>7</v>
      </c>
      <c r="B9" s="23" t="s">
        <v>175</v>
      </c>
      <c r="C9" s="24"/>
      <c r="D9" s="24"/>
      <c r="E9" s="24"/>
      <c r="F9" s="24"/>
      <c r="G9" s="24"/>
      <c r="H9" s="24"/>
      <c r="I9" s="24"/>
      <c r="J9" s="25"/>
      <c r="K9" s="26"/>
    </row>
    <row r="10" spans="1:12" s="32" customFormat="1" ht="35.1" customHeight="1" thickBot="1" x14ac:dyDescent="0.25">
      <c r="A10" s="3">
        <v>8</v>
      </c>
      <c r="B10" s="27" t="s">
        <v>176</v>
      </c>
      <c r="C10" s="28">
        <f t="shared" ref="C10:J10" si="0">SUM(C3:C9)</f>
        <v>0</v>
      </c>
      <c r="D10" s="29">
        <f t="shared" si="0"/>
        <v>0</v>
      </c>
      <c r="E10" s="28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30">
        <f>SUM(C10:J10)</f>
        <v>0</v>
      </c>
      <c r="L10" s="31"/>
    </row>
    <row r="11" spans="1:12" s="32" customFormat="1" ht="12.75" customHeight="1" thickBot="1" x14ac:dyDescent="0.25">
      <c r="A11" s="33"/>
      <c r="B11" s="34"/>
      <c r="C11" s="28"/>
      <c r="D11" s="28"/>
      <c r="E11" s="28"/>
      <c r="F11" s="28"/>
      <c r="G11" s="28"/>
      <c r="H11" s="28"/>
      <c r="I11" s="28"/>
      <c r="J11" s="28"/>
      <c r="K11" s="28"/>
    </row>
    <row r="12" spans="1:12" s="32" customFormat="1" ht="45.75" customHeight="1" thickBot="1" x14ac:dyDescent="0.25">
      <c r="A12" s="3"/>
      <c r="B12" s="3" t="s">
        <v>73</v>
      </c>
      <c r="C12" s="526" t="s">
        <v>177</v>
      </c>
      <c r="D12" s="527"/>
      <c r="E12" s="527"/>
      <c r="F12" s="527"/>
      <c r="G12" s="527"/>
      <c r="H12" s="527"/>
      <c r="I12" s="527"/>
      <c r="J12" s="527"/>
      <c r="K12" s="524" t="s">
        <v>162</v>
      </c>
    </row>
    <row r="13" spans="1:12" ht="43.5" customHeight="1" thickBot="1" x14ac:dyDescent="0.25">
      <c r="A13" s="5"/>
      <c r="B13" s="6"/>
      <c r="C13" s="7" t="s">
        <v>272</v>
      </c>
      <c r="D13" s="8" t="s">
        <v>164</v>
      </c>
      <c r="E13" s="9" t="s">
        <v>165</v>
      </c>
      <c r="F13" s="8" t="s">
        <v>166</v>
      </c>
      <c r="G13" s="9" t="s">
        <v>167</v>
      </c>
      <c r="H13" s="10" t="s">
        <v>168</v>
      </c>
      <c r="I13" s="10" t="s">
        <v>273</v>
      </c>
      <c r="J13" s="11" t="s">
        <v>274</v>
      </c>
      <c r="K13" s="525"/>
    </row>
    <row r="14" spans="1:12" s="32" customFormat="1" ht="35.1" customHeight="1" thickBot="1" x14ac:dyDescent="0.25">
      <c r="A14" s="3">
        <v>10</v>
      </c>
      <c r="B14" s="27" t="s">
        <v>178</v>
      </c>
      <c r="C14" s="35">
        <f t="shared" ref="C14:K14" si="1">SUM(C15:C21)</f>
        <v>0</v>
      </c>
      <c r="D14" s="35">
        <f t="shared" si="1"/>
        <v>0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</row>
    <row r="15" spans="1:12" x14ac:dyDescent="0.2">
      <c r="A15" s="36">
        <v>11</v>
      </c>
      <c r="B15" s="37" t="s">
        <v>179</v>
      </c>
      <c r="C15" s="38"/>
      <c r="D15" s="39"/>
      <c r="E15" s="38"/>
      <c r="F15" s="39"/>
      <c r="G15" s="39"/>
      <c r="H15" s="39"/>
      <c r="I15" s="39"/>
      <c r="J15" s="39"/>
      <c r="K15" s="40">
        <f>SUM(C15:J15)</f>
        <v>0</v>
      </c>
    </row>
    <row r="16" spans="1:12" x14ac:dyDescent="0.2">
      <c r="A16" s="16">
        <v>12</v>
      </c>
      <c r="B16" s="17" t="s">
        <v>180</v>
      </c>
      <c r="C16" s="41"/>
      <c r="D16" s="18"/>
      <c r="E16" s="41"/>
      <c r="F16" s="18"/>
      <c r="G16" s="18"/>
      <c r="H16" s="18"/>
      <c r="I16" s="18"/>
      <c r="J16" s="18"/>
      <c r="K16" s="19"/>
    </row>
    <row r="17" spans="1:12" x14ac:dyDescent="0.2">
      <c r="A17" s="16">
        <v>13</v>
      </c>
      <c r="B17" s="42" t="s">
        <v>181</v>
      </c>
      <c r="C17" s="43"/>
      <c r="D17" s="20"/>
      <c r="E17" s="43"/>
      <c r="F17" s="20"/>
      <c r="G17" s="20"/>
      <c r="H17" s="20"/>
      <c r="I17" s="20"/>
      <c r="J17" s="20"/>
      <c r="K17" s="21">
        <f>SUM(C17:J17)</f>
        <v>0</v>
      </c>
    </row>
    <row r="18" spans="1:12" x14ac:dyDescent="0.2">
      <c r="A18" s="16">
        <v>14</v>
      </c>
      <c r="B18" s="17" t="s">
        <v>182</v>
      </c>
      <c r="C18" s="41"/>
      <c r="D18" s="18"/>
      <c r="E18" s="41"/>
      <c r="F18" s="18"/>
      <c r="G18" s="18"/>
      <c r="H18" s="18"/>
      <c r="I18" s="18"/>
      <c r="J18" s="18"/>
      <c r="K18" s="19"/>
    </row>
    <row r="19" spans="1:12" x14ac:dyDescent="0.2">
      <c r="A19" s="16">
        <v>15</v>
      </c>
      <c r="B19" s="17" t="s">
        <v>183</v>
      </c>
      <c r="C19" s="41"/>
      <c r="D19" s="18"/>
      <c r="E19" s="41"/>
      <c r="F19" s="18"/>
      <c r="G19" s="18"/>
      <c r="H19" s="18"/>
      <c r="I19" s="18"/>
      <c r="J19" s="18"/>
      <c r="K19" s="19"/>
    </row>
    <row r="20" spans="1:12" x14ac:dyDescent="0.2">
      <c r="A20" s="16">
        <v>16</v>
      </c>
      <c r="B20" s="17" t="s">
        <v>184</v>
      </c>
      <c r="C20" s="43"/>
      <c r="D20" s="20"/>
      <c r="E20" s="43"/>
      <c r="F20" s="20"/>
      <c r="G20" s="20"/>
      <c r="H20" s="20"/>
      <c r="I20" s="20"/>
      <c r="J20" s="20"/>
      <c r="K20" s="21"/>
    </row>
    <row r="21" spans="1:12" ht="13.5" thickBot="1" x14ac:dyDescent="0.25">
      <c r="A21" s="22">
        <v>17</v>
      </c>
      <c r="B21" s="23" t="s">
        <v>185</v>
      </c>
      <c r="C21" s="44"/>
      <c r="D21" s="45"/>
      <c r="E21" s="44"/>
      <c r="F21" s="45"/>
      <c r="G21" s="45"/>
      <c r="H21" s="45"/>
      <c r="I21" s="45"/>
      <c r="J21" s="45"/>
      <c r="K21" s="46">
        <f>SUM(C21:J21)</f>
        <v>0</v>
      </c>
    </row>
    <row r="22" spans="1:12" s="32" customFormat="1" ht="38.25" customHeight="1" thickBot="1" x14ac:dyDescent="0.25">
      <c r="A22" s="3">
        <v>18</v>
      </c>
      <c r="B22" s="27" t="s">
        <v>186</v>
      </c>
      <c r="C22" s="35">
        <f t="shared" ref="C22:J22" si="2">SUM(C23:C29)</f>
        <v>0</v>
      </c>
      <c r="D22" s="35">
        <f t="shared" si="2"/>
        <v>0</v>
      </c>
      <c r="E22" s="35">
        <f t="shared" si="2"/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>SUM(C22:J22)</f>
        <v>0</v>
      </c>
    </row>
    <row r="23" spans="1:12" x14ac:dyDescent="0.2">
      <c r="A23" s="36">
        <v>19</v>
      </c>
      <c r="B23" s="37" t="s">
        <v>187</v>
      </c>
      <c r="C23" s="47"/>
      <c r="D23" s="47"/>
      <c r="E23" s="47"/>
      <c r="F23" s="47"/>
      <c r="G23" s="47"/>
      <c r="H23" s="47"/>
      <c r="I23" s="47"/>
      <c r="J23" s="47"/>
      <c r="K23" s="47">
        <f>SUM(C23:J23)</f>
        <v>0</v>
      </c>
      <c r="L23" s="48"/>
    </row>
    <row r="24" spans="1:12" x14ac:dyDescent="0.2">
      <c r="A24" s="16">
        <v>20</v>
      </c>
      <c r="B24" s="42" t="s">
        <v>180</v>
      </c>
      <c r="C24" s="49"/>
      <c r="D24" s="18"/>
      <c r="E24" s="41"/>
      <c r="F24" s="18"/>
      <c r="G24" s="18"/>
      <c r="H24" s="18"/>
      <c r="I24" s="18"/>
      <c r="J24" s="18"/>
      <c r="K24" s="18"/>
    </row>
    <row r="25" spans="1:12" x14ac:dyDescent="0.2">
      <c r="A25" s="16">
        <v>21</v>
      </c>
      <c r="B25" s="17" t="s">
        <v>188</v>
      </c>
      <c r="C25" s="41"/>
      <c r="D25" s="18"/>
      <c r="E25" s="41"/>
      <c r="F25" s="18"/>
      <c r="G25" s="18"/>
      <c r="H25" s="18"/>
      <c r="I25" s="18"/>
      <c r="J25" s="18"/>
      <c r="K25" s="19"/>
    </row>
    <row r="26" spans="1:12" x14ac:dyDescent="0.2">
      <c r="A26" s="16">
        <v>22</v>
      </c>
      <c r="B26" s="17" t="s">
        <v>182</v>
      </c>
      <c r="C26" s="41"/>
      <c r="D26" s="18"/>
      <c r="E26" s="41"/>
      <c r="F26" s="18"/>
      <c r="G26" s="18"/>
      <c r="H26" s="18"/>
      <c r="I26" s="18"/>
      <c r="J26" s="18"/>
      <c r="K26" s="19"/>
    </row>
    <row r="27" spans="1:12" x14ac:dyDescent="0.2">
      <c r="A27" s="16">
        <v>23</v>
      </c>
      <c r="B27" s="17" t="s">
        <v>183</v>
      </c>
      <c r="C27" s="41"/>
      <c r="D27" s="18"/>
      <c r="E27" s="41"/>
      <c r="F27" s="18"/>
      <c r="G27" s="18"/>
      <c r="H27" s="18"/>
      <c r="I27" s="18"/>
      <c r="J27" s="18"/>
      <c r="K27" s="19"/>
    </row>
    <row r="28" spans="1:12" x14ac:dyDescent="0.2">
      <c r="A28" s="16">
        <v>24</v>
      </c>
      <c r="B28" s="17" t="s">
        <v>184</v>
      </c>
      <c r="C28" s="41"/>
      <c r="D28" s="18"/>
      <c r="E28" s="41"/>
      <c r="F28" s="18"/>
      <c r="G28" s="18"/>
      <c r="H28" s="18"/>
      <c r="I28" s="18"/>
      <c r="J28" s="18"/>
      <c r="K28" s="19"/>
    </row>
    <row r="29" spans="1:12" ht="13.5" thickBot="1" x14ac:dyDescent="0.25">
      <c r="A29" s="22">
        <v>25</v>
      </c>
      <c r="B29" s="23" t="s">
        <v>185</v>
      </c>
      <c r="C29" s="50"/>
      <c r="D29" s="25"/>
      <c r="E29" s="50"/>
      <c r="F29" s="25"/>
      <c r="G29" s="25"/>
      <c r="H29" s="25"/>
      <c r="I29" s="25"/>
      <c r="J29" s="25"/>
      <c r="K29" s="26"/>
    </row>
    <row r="30" spans="1:12" s="32" customFormat="1" ht="35.1" customHeight="1" thickBot="1" x14ac:dyDescent="0.25">
      <c r="A30" s="3">
        <v>26</v>
      </c>
      <c r="B30" s="27" t="s">
        <v>189</v>
      </c>
      <c r="C30" s="35">
        <f t="shared" ref="C30:K30" si="3">C14+C22</f>
        <v>0</v>
      </c>
      <c r="D30" s="35">
        <f t="shared" si="3"/>
        <v>0</v>
      </c>
      <c r="E30" s="35">
        <f t="shared" si="3"/>
        <v>0</v>
      </c>
      <c r="F30" s="35">
        <f t="shared" si="3"/>
        <v>0</v>
      </c>
      <c r="G30" s="35">
        <f t="shared" si="3"/>
        <v>0</v>
      </c>
      <c r="H30" s="35">
        <f t="shared" si="3"/>
        <v>0</v>
      </c>
      <c r="I30" s="35">
        <f t="shared" si="3"/>
        <v>0</v>
      </c>
      <c r="J30" s="35">
        <f t="shared" si="3"/>
        <v>0</v>
      </c>
      <c r="K30" s="35">
        <f t="shared" si="3"/>
        <v>0</v>
      </c>
    </row>
    <row r="31" spans="1:12" ht="13.5" thickBot="1" x14ac:dyDescent="0.25">
      <c r="B31" s="52"/>
    </row>
    <row r="32" spans="1:12" ht="27.75" customHeight="1" thickBot="1" x14ac:dyDescent="0.25">
      <c r="A32" s="526" t="s">
        <v>275</v>
      </c>
      <c r="B32" s="527"/>
      <c r="C32" s="527"/>
      <c r="D32" s="527"/>
      <c r="E32" s="528"/>
      <c r="F32" s="51"/>
    </row>
    <row r="33" spans="1:9" ht="20.100000000000001" customHeight="1" thickBot="1" x14ac:dyDescent="0.25">
      <c r="A33" s="53" t="s">
        <v>160</v>
      </c>
      <c r="B33" s="53" t="s">
        <v>190</v>
      </c>
      <c r="C33" s="535" t="s">
        <v>191</v>
      </c>
      <c r="D33" s="536"/>
      <c r="E33" s="537"/>
    </row>
    <row r="34" spans="1:9" ht="24.75" customHeight="1" x14ac:dyDescent="0.2">
      <c r="A34" s="54" t="s">
        <v>192</v>
      </c>
      <c r="B34" s="55"/>
      <c r="C34" s="538"/>
      <c r="D34" s="539"/>
      <c r="E34" s="540"/>
    </row>
    <row r="35" spans="1:9" ht="20.100000000000001" customHeight="1" thickBot="1" x14ac:dyDescent="0.25">
      <c r="A35" s="56"/>
      <c r="B35" s="57"/>
      <c r="C35" s="532"/>
      <c r="D35" s="533"/>
      <c r="E35" s="534"/>
    </row>
    <row r="36" spans="1:9" ht="20.100000000000001" customHeight="1" x14ac:dyDescent="0.2">
      <c r="A36" s="58"/>
      <c r="B36" s="59"/>
      <c r="C36" s="60"/>
      <c r="D36" s="60"/>
      <c r="E36" s="60"/>
    </row>
    <row r="37" spans="1:9" ht="24" customHeight="1" x14ac:dyDescent="0.2">
      <c r="A37" s="531"/>
      <c r="B37" s="531"/>
      <c r="C37" s="531"/>
      <c r="D37" s="531"/>
      <c r="E37" s="531"/>
      <c r="F37" s="531"/>
      <c r="G37" s="531"/>
      <c r="H37" s="531"/>
      <c r="I37" s="531"/>
    </row>
    <row r="38" spans="1:9" x14ac:dyDescent="0.2">
      <c r="A38" s="530"/>
      <c r="B38" s="530"/>
      <c r="C38" s="530"/>
      <c r="D38" s="530"/>
      <c r="E38" s="530"/>
      <c r="F38" s="530"/>
      <c r="G38" s="530"/>
      <c r="H38" s="530"/>
      <c r="I38" s="530"/>
    </row>
    <row r="39" spans="1:9" ht="27.75" customHeight="1" x14ac:dyDescent="0.2">
      <c r="A39" s="529"/>
      <c r="B39" s="529"/>
      <c r="C39" s="529"/>
      <c r="D39" s="529"/>
      <c r="E39" s="529"/>
      <c r="F39" s="529"/>
      <c r="G39" s="529"/>
      <c r="H39" s="529"/>
      <c r="I39" s="529"/>
    </row>
    <row r="42" spans="1:9" x14ac:dyDescent="0.2">
      <c r="A42" s="4"/>
    </row>
  </sheetData>
  <mergeCells count="11">
    <mergeCell ref="A39:I39"/>
    <mergeCell ref="A38:I38"/>
    <mergeCell ref="A37:I37"/>
    <mergeCell ref="C35:E35"/>
    <mergeCell ref="C33:E33"/>
    <mergeCell ref="C34:E34"/>
    <mergeCell ref="C1:J1"/>
    <mergeCell ref="K1:K2"/>
    <mergeCell ref="C12:J12"/>
    <mergeCell ref="K12:K13"/>
    <mergeCell ref="A32:E32"/>
  </mergeCells>
  <phoneticPr fontId="16" type="noConversion"/>
  <printOptions horizontalCentered="1" verticalCentered="1"/>
  <pageMargins left="0.78740157480314965" right="0.78740157480314965" top="0.86614173228346458" bottom="0.78740157480314965" header="0.51181102362204722" footer="0.51181102362204722"/>
  <pageSetup paperSize="9" scale="58" orientation="landscape" r:id="rId1"/>
  <headerFooter alignWithMargins="0">
    <oddHeader>&amp;CPesterzsébeti Bolgár Önkormányzat adósságot keletkeztető ügyleteiből eredő 
fizetési kötelezettségeinek bemutatása 
(e Ft)&amp;R7.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>
    <pageSetUpPr fitToPage="1"/>
  </sheetPr>
  <dimension ref="A1:G45"/>
  <sheetViews>
    <sheetView workbookViewId="0">
      <selection activeCell="G25" sqref="G25"/>
    </sheetView>
  </sheetViews>
  <sheetFormatPr defaultRowHeight="12.75" x14ac:dyDescent="0.2"/>
  <cols>
    <col min="1" max="1" width="9.140625" style="178"/>
    <col min="2" max="2" width="67.7109375" style="178" customWidth="1"/>
    <col min="3" max="3" width="14.42578125" style="178" hidden="1" customWidth="1"/>
    <col min="4" max="4" width="14.42578125" style="178" customWidth="1"/>
    <col min="5" max="5" width="14.42578125" style="178" hidden="1" customWidth="1"/>
    <col min="6" max="6" width="15.5703125" style="178" customWidth="1"/>
    <col min="7" max="7" width="14.42578125" style="178" customWidth="1"/>
    <col min="8" max="16384" width="9.140625" style="178"/>
  </cols>
  <sheetData>
    <row r="1" spans="1:7" ht="13.5" thickBot="1" x14ac:dyDescent="0.25">
      <c r="C1" s="313"/>
    </row>
    <row r="2" spans="1:7" s="313" customFormat="1" ht="39" thickBot="1" x14ac:dyDescent="0.25">
      <c r="A2" s="314" t="s">
        <v>71</v>
      </c>
      <c r="B2" s="315" t="s">
        <v>247</v>
      </c>
      <c r="C2" s="173" t="s">
        <v>72</v>
      </c>
      <c r="D2" s="173" t="s">
        <v>313</v>
      </c>
      <c r="E2" s="173" t="s">
        <v>316</v>
      </c>
      <c r="F2" s="173" t="s">
        <v>315</v>
      </c>
      <c r="G2" s="173" t="s">
        <v>329</v>
      </c>
    </row>
    <row r="3" spans="1:7" ht="15" customHeight="1" x14ac:dyDescent="0.2">
      <c r="A3" s="316" t="s">
        <v>8</v>
      </c>
      <c r="B3" s="317" t="s">
        <v>249</v>
      </c>
      <c r="C3" s="318"/>
      <c r="D3" s="319">
        <f>SUM('1.Bevétel'!C6)</f>
        <v>780</v>
      </c>
      <c r="E3" s="319">
        <f>SUM('1.Bevétel'!G6)</f>
        <v>780</v>
      </c>
      <c r="F3" s="319">
        <f>SUM('1.Bevétel'!K6)</f>
        <v>368</v>
      </c>
      <c r="G3" s="320">
        <f>SUM('1.Bevétel'!O6)</f>
        <v>1148</v>
      </c>
    </row>
    <row r="4" spans="1:7" ht="15" customHeight="1" x14ac:dyDescent="0.2">
      <c r="A4" s="321" t="s">
        <v>12</v>
      </c>
      <c r="B4" s="183" t="s">
        <v>309</v>
      </c>
      <c r="C4" s="278"/>
      <c r="D4" s="322"/>
      <c r="E4" s="322"/>
      <c r="F4" s="322"/>
      <c r="G4" s="320"/>
    </row>
    <row r="5" spans="1:7" ht="15" customHeight="1" x14ac:dyDescent="0.2">
      <c r="A5" s="321" t="s">
        <v>13</v>
      </c>
      <c r="B5" s="183" t="s">
        <v>248</v>
      </c>
      <c r="C5" s="279">
        <v>5531246</v>
      </c>
      <c r="D5" s="323"/>
      <c r="E5" s="323"/>
      <c r="F5" s="323"/>
      <c r="G5" s="324"/>
    </row>
    <row r="6" spans="1:7" ht="15" customHeight="1" x14ac:dyDescent="0.2">
      <c r="A6" s="321"/>
      <c r="B6" s="325" t="s">
        <v>310</v>
      </c>
      <c r="C6" s="279"/>
      <c r="D6" s="323"/>
      <c r="E6" s="323"/>
      <c r="F6" s="323"/>
      <c r="G6" s="324"/>
    </row>
    <row r="7" spans="1:7" ht="15" customHeight="1" x14ac:dyDescent="0.2">
      <c r="A7" s="321" t="s">
        <v>17</v>
      </c>
      <c r="B7" s="183" t="s">
        <v>250</v>
      </c>
      <c r="C7" s="279">
        <v>7528939</v>
      </c>
      <c r="D7" s="323"/>
      <c r="E7" s="323"/>
      <c r="F7" s="323"/>
      <c r="G7" s="324"/>
    </row>
    <row r="8" spans="1:7" ht="14.25" x14ac:dyDescent="0.2">
      <c r="A8" s="326"/>
      <c r="B8" s="327" t="s">
        <v>285</v>
      </c>
      <c r="C8" s="328"/>
      <c r="D8" s="329">
        <f>SUM(D3:D7)</f>
        <v>780</v>
      </c>
      <c r="E8" s="329">
        <f>SUM(E3:E7)</f>
        <v>780</v>
      </c>
      <c r="F8" s="329">
        <f>SUM(F3:F7)</f>
        <v>368</v>
      </c>
      <c r="G8" s="330">
        <f>SUM(G3:G7)</f>
        <v>1148</v>
      </c>
    </row>
    <row r="9" spans="1:7" ht="15" customHeight="1" x14ac:dyDescent="0.2">
      <c r="A9" s="326" t="s">
        <v>29</v>
      </c>
      <c r="B9" s="325" t="s">
        <v>286</v>
      </c>
      <c r="C9" s="323"/>
      <c r="D9" s="323">
        <f>SUM('1.Bevétel'!C19)</f>
        <v>219</v>
      </c>
      <c r="E9" s="323">
        <f>SUM('1.Bevétel'!G19)</f>
        <v>219</v>
      </c>
      <c r="F9" s="323">
        <f>SUM('1.Bevétel'!K19)</f>
        <v>0</v>
      </c>
      <c r="G9" s="331">
        <f>SUM('1.Bevétel'!O19)</f>
        <v>219</v>
      </c>
    </row>
    <row r="10" spans="1:7" ht="15" customHeight="1" thickBot="1" x14ac:dyDescent="0.25">
      <c r="A10" s="332"/>
      <c r="B10" s="333" t="s">
        <v>294</v>
      </c>
      <c r="C10" s="334">
        <v>398000</v>
      </c>
      <c r="D10" s="334"/>
      <c r="E10" s="334"/>
      <c r="F10" s="334"/>
      <c r="G10" s="335"/>
    </row>
    <row r="11" spans="1:7" ht="15" customHeight="1" thickBot="1" x14ac:dyDescent="0.25">
      <c r="A11" s="336"/>
      <c r="B11" s="337" t="s">
        <v>287</v>
      </c>
      <c r="C11" s="338" t="e">
        <f>#REF!</f>
        <v>#REF!</v>
      </c>
      <c r="D11" s="185">
        <f>SUM(D8:D10)</f>
        <v>999</v>
      </c>
      <c r="E11" s="185">
        <f>SUM(E8:E10)</f>
        <v>999</v>
      </c>
      <c r="F11" s="185">
        <f>SUM(F8:F10)</f>
        <v>368</v>
      </c>
      <c r="G11" s="339">
        <f>SUM(G8:G9)</f>
        <v>1367</v>
      </c>
    </row>
    <row r="12" spans="1:7" ht="15" customHeight="1" x14ac:dyDescent="0.2">
      <c r="A12" s="316" t="s">
        <v>39</v>
      </c>
      <c r="B12" s="340" t="s">
        <v>251</v>
      </c>
      <c r="C12" s="341">
        <v>4242351</v>
      </c>
      <c r="D12" s="341">
        <f>SUM('2.Kiadás'!C3)</f>
        <v>699</v>
      </c>
      <c r="E12" s="341">
        <f>SUM('2.Kiadás'!G3)</f>
        <v>699</v>
      </c>
      <c r="F12" s="341">
        <f>SUM('2.Kiadás'!K3)</f>
        <v>0</v>
      </c>
      <c r="G12" s="342">
        <f>SUM('2.Kiadás'!O3)</f>
        <v>699</v>
      </c>
    </row>
    <row r="13" spans="1:7" ht="14.25" x14ac:dyDescent="0.2">
      <c r="A13" s="321" t="s">
        <v>41</v>
      </c>
      <c r="B13" s="343" t="s">
        <v>252</v>
      </c>
      <c r="C13" s="323">
        <v>1325315</v>
      </c>
      <c r="D13" s="323">
        <f>SUM('2.Kiadás'!C4)</f>
        <v>50</v>
      </c>
      <c r="E13" s="323">
        <f>SUM('2.Kiadás'!G4)</f>
        <v>50</v>
      </c>
      <c r="F13" s="323">
        <f>SUM('2.Kiadás'!K4)</f>
        <v>0</v>
      </c>
      <c r="G13" s="331">
        <f>SUM('2.Kiadás'!O4)</f>
        <v>50</v>
      </c>
    </row>
    <row r="14" spans="1:7" ht="15" customHeight="1" x14ac:dyDescent="0.2">
      <c r="A14" s="321" t="s">
        <v>43</v>
      </c>
      <c r="B14" s="343" t="s">
        <v>295</v>
      </c>
      <c r="C14" s="323">
        <v>2355890</v>
      </c>
      <c r="D14" s="323">
        <f>SUM('2.Kiadás'!C5)</f>
        <v>250</v>
      </c>
      <c r="E14" s="323">
        <f>SUM('2.Kiadás'!G5)</f>
        <v>250</v>
      </c>
      <c r="F14" s="323">
        <f>SUM('2.Kiadás'!K5)</f>
        <v>368</v>
      </c>
      <c r="G14" s="331">
        <f>SUM('2.Kiadás'!O5)</f>
        <v>618</v>
      </c>
    </row>
    <row r="15" spans="1:7" ht="15" customHeight="1" x14ac:dyDescent="0.2">
      <c r="A15" s="321"/>
      <c r="B15" s="325" t="s">
        <v>296</v>
      </c>
      <c r="C15" s="323"/>
      <c r="D15" s="323"/>
      <c r="E15" s="323"/>
      <c r="F15" s="323"/>
      <c r="G15" s="331"/>
    </row>
    <row r="16" spans="1:7" ht="15" customHeight="1" x14ac:dyDescent="0.2">
      <c r="A16" s="321" t="s">
        <v>45</v>
      </c>
      <c r="B16" s="343" t="s">
        <v>253</v>
      </c>
      <c r="C16" s="323">
        <v>215751</v>
      </c>
      <c r="D16" s="323"/>
      <c r="E16" s="323"/>
      <c r="F16" s="323"/>
      <c r="G16" s="331"/>
    </row>
    <row r="17" spans="1:7" ht="14.25" x14ac:dyDescent="0.2">
      <c r="A17" s="321" t="s">
        <v>47</v>
      </c>
      <c r="B17" s="325" t="s">
        <v>48</v>
      </c>
      <c r="C17" s="323"/>
      <c r="D17" s="323">
        <f>SUM('2.Kiadás'!C7)</f>
        <v>0</v>
      </c>
      <c r="E17" s="323">
        <f>SUM('2.Kiadás'!G7)</f>
        <v>0</v>
      </c>
      <c r="F17" s="323">
        <f>SUM('2.Kiadás'!K7)</f>
        <v>0</v>
      </c>
      <c r="G17" s="331">
        <f>SUM('2.Kiadás'!O7)</f>
        <v>0</v>
      </c>
    </row>
    <row r="18" spans="1:7" ht="14.25" x14ac:dyDescent="0.2">
      <c r="A18" s="321"/>
      <c r="B18" s="344" t="s">
        <v>297</v>
      </c>
      <c r="C18" s="323"/>
      <c r="D18" s="323"/>
      <c r="E18" s="323"/>
      <c r="F18" s="323"/>
      <c r="G18" s="331"/>
    </row>
    <row r="19" spans="1:7" ht="14.25" x14ac:dyDescent="0.2">
      <c r="A19" s="321"/>
      <c r="B19" s="327" t="s">
        <v>298</v>
      </c>
      <c r="C19" s="323">
        <v>215751</v>
      </c>
      <c r="D19" s="329">
        <f>SUM(D12:D18)</f>
        <v>999</v>
      </c>
      <c r="E19" s="329">
        <f>SUM(E12:E18)</f>
        <v>999</v>
      </c>
      <c r="F19" s="329">
        <f>SUM(F12:F18)</f>
        <v>368</v>
      </c>
      <c r="G19" s="330">
        <f>SUM(G12:G18)</f>
        <v>1367</v>
      </c>
    </row>
    <row r="20" spans="1:7" ht="14.25" x14ac:dyDescent="0.2">
      <c r="A20" s="321" t="s">
        <v>61</v>
      </c>
      <c r="B20" s="325" t="s">
        <v>299</v>
      </c>
      <c r="C20" s="323">
        <v>393035</v>
      </c>
      <c r="D20" s="323"/>
      <c r="E20" s="323"/>
      <c r="F20" s="323"/>
      <c r="G20" s="331"/>
    </row>
    <row r="21" spans="1:7" ht="15" thickBot="1" x14ac:dyDescent="0.25">
      <c r="A21" s="345"/>
      <c r="B21" s="333" t="s">
        <v>294</v>
      </c>
      <c r="C21" s="334"/>
      <c r="D21" s="334"/>
      <c r="E21" s="334"/>
      <c r="F21" s="334"/>
      <c r="G21" s="335"/>
    </row>
    <row r="22" spans="1:7" ht="15" thickBot="1" x14ac:dyDescent="0.25">
      <c r="A22" s="346"/>
      <c r="B22" s="337" t="s">
        <v>300</v>
      </c>
      <c r="C22" s="338"/>
      <c r="D22" s="185">
        <f>SUM(D19:D21)</f>
        <v>999</v>
      </c>
      <c r="E22" s="185">
        <f t="shared" ref="E22:G22" si="0">SUM(E19:E21)</f>
        <v>999</v>
      </c>
      <c r="F22" s="185">
        <f t="shared" si="0"/>
        <v>368</v>
      </c>
      <c r="G22" s="185">
        <f t="shared" si="0"/>
        <v>1367</v>
      </c>
    </row>
    <row r="23" spans="1:7" ht="15" customHeight="1" x14ac:dyDescent="0.2">
      <c r="B23" s="545"/>
    </row>
    <row r="24" spans="1:7" ht="15" customHeight="1" thickBot="1" x14ac:dyDescent="0.25">
      <c r="B24" s="545"/>
    </row>
    <row r="25" spans="1:7" ht="37.5" customHeight="1" thickBot="1" x14ac:dyDescent="0.25">
      <c r="A25" s="314" t="s">
        <v>71</v>
      </c>
      <c r="B25" s="315" t="s">
        <v>254</v>
      </c>
      <c r="C25" s="173" t="s">
        <v>72</v>
      </c>
      <c r="D25" s="173" t="s">
        <v>313</v>
      </c>
      <c r="E25" s="173" t="s">
        <v>316</v>
      </c>
      <c r="F25" s="173" t="s">
        <v>315</v>
      </c>
      <c r="G25" s="173" t="s">
        <v>329</v>
      </c>
    </row>
    <row r="26" spans="1:7" ht="15" customHeight="1" x14ac:dyDescent="0.2">
      <c r="A26" s="316" t="s">
        <v>10</v>
      </c>
      <c r="B26" s="347" t="s">
        <v>208</v>
      </c>
      <c r="C26" s="341" t="e">
        <f>#REF!</f>
        <v>#REF!</v>
      </c>
      <c r="D26" s="341"/>
      <c r="E26" s="341"/>
      <c r="F26" s="341"/>
      <c r="G26" s="342"/>
    </row>
    <row r="27" spans="1:7" ht="15" customHeight="1" x14ac:dyDescent="0.2">
      <c r="A27" s="321"/>
      <c r="B27" s="325" t="s">
        <v>301</v>
      </c>
      <c r="C27" s="323"/>
      <c r="D27" s="323"/>
      <c r="E27" s="323"/>
      <c r="F27" s="323"/>
      <c r="G27" s="342"/>
    </row>
    <row r="28" spans="1:7" ht="15" customHeight="1" x14ac:dyDescent="0.2">
      <c r="A28" s="321" t="s">
        <v>282</v>
      </c>
      <c r="B28" s="325" t="s">
        <v>290</v>
      </c>
      <c r="C28" s="323" t="e">
        <f>#REF!+#REF!</f>
        <v>#REF!</v>
      </c>
      <c r="D28" s="323"/>
      <c r="E28" s="323"/>
      <c r="F28" s="323"/>
      <c r="G28" s="331"/>
    </row>
    <row r="29" spans="1:7" ht="15" customHeight="1" x14ac:dyDescent="0.2">
      <c r="A29" s="321" t="s">
        <v>283</v>
      </c>
      <c r="B29" s="325" t="s">
        <v>20</v>
      </c>
      <c r="C29" s="323">
        <v>99998</v>
      </c>
      <c r="D29" s="323"/>
      <c r="E29" s="323"/>
      <c r="F29" s="323"/>
      <c r="G29" s="331"/>
    </row>
    <row r="30" spans="1:7" ht="15" customHeight="1" x14ac:dyDescent="0.2">
      <c r="A30" s="321"/>
      <c r="B30" s="327" t="s">
        <v>291</v>
      </c>
      <c r="C30" s="323">
        <v>800635</v>
      </c>
      <c r="D30" s="329">
        <f>SUM(D26:D29)</f>
        <v>0</v>
      </c>
      <c r="E30" s="329">
        <f>SUM(E26:E29)</f>
        <v>0</v>
      </c>
      <c r="F30" s="329">
        <f>SUM(F26:F29)</f>
        <v>0</v>
      </c>
      <c r="G30" s="330">
        <f>SUM(G26:G29)</f>
        <v>0</v>
      </c>
    </row>
    <row r="31" spans="1:7" ht="15" customHeight="1" x14ac:dyDescent="0.2">
      <c r="A31" s="321" t="s">
        <v>29</v>
      </c>
      <c r="B31" s="325" t="s">
        <v>292</v>
      </c>
      <c r="C31" s="323"/>
      <c r="D31" s="323"/>
      <c r="E31" s="323"/>
      <c r="F31" s="323"/>
      <c r="G31" s="331"/>
    </row>
    <row r="32" spans="1:7" ht="15" customHeight="1" thickBot="1" x14ac:dyDescent="0.25">
      <c r="A32" s="348"/>
      <c r="B32" s="333" t="s">
        <v>294</v>
      </c>
      <c r="C32" s="349"/>
      <c r="D32" s="349"/>
      <c r="E32" s="349"/>
      <c r="F32" s="349"/>
      <c r="G32" s="331"/>
    </row>
    <row r="33" spans="1:7" ht="15" customHeight="1" thickBot="1" x14ac:dyDescent="0.25">
      <c r="A33" s="314"/>
      <c r="B33" s="337" t="s">
        <v>293</v>
      </c>
      <c r="C33" s="338"/>
      <c r="D33" s="185">
        <f>SUM(D30:D32)</f>
        <v>0</v>
      </c>
      <c r="E33" s="185"/>
      <c r="F33" s="185">
        <f>SUM(F30:F32)</f>
        <v>0</v>
      </c>
      <c r="G33" s="339"/>
    </row>
    <row r="34" spans="1:7" ht="15" customHeight="1" x14ac:dyDescent="0.2">
      <c r="A34" s="350" t="s">
        <v>51</v>
      </c>
      <c r="B34" s="351" t="s">
        <v>52</v>
      </c>
      <c r="C34" s="184"/>
      <c r="D34" s="352">
        <f>SUM('2.Kiadás'!C11)</f>
        <v>0</v>
      </c>
      <c r="E34" s="352">
        <f>SUM('2.Kiadás'!G11)</f>
        <v>0</v>
      </c>
      <c r="F34" s="352">
        <f>SUM('2.Kiadás'!K11)</f>
        <v>0</v>
      </c>
      <c r="G34" s="353">
        <f>SUM('2.Kiadás'!O11)</f>
        <v>0</v>
      </c>
    </row>
    <row r="35" spans="1:7" ht="14.25" x14ac:dyDescent="0.2">
      <c r="A35" s="321" t="s">
        <v>53</v>
      </c>
      <c r="B35" s="325" t="s">
        <v>54</v>
      </c>
      <c r="C35" s="323">
        <v>4500</v>
      </c>
      <c r="D35" s="323">
        <f>SUM('2.Kiadás'!C12)</f>
        <v>0</v>
      </c>
      <c r="E35" s="323">
        <f>SUM('2.Kiadás'!G12)</f>
        <v>0</v>
      </c>
      <c r="F35" s="323">
        <f>SUM('2.Kiadás'!K12)</f>
        <v>0</v>
      </c>
      <c r="G35" s="331">
        <f>SUM('2.Kiadás'!O12)</f>
        <v>0</v>
      </c>
    </row>
    <row r="36" spans="1:7" ht="14.25" x14ac:dyDescent="0.2">
      <c r="A36" s="321" t="s">
        <v>55</v>
      </c>
      <c r="B36" s="325" t="s">
        <v>56</v>
      </c>
      <c r="C36" s="323">
        <v>43135</v>
      </c>
      <c r="D36" s="323"/>
      <c r="E36" s="323"/>
      <c r="F36" s="323"/>
      <c r="G36" s="331"/>
    </row>
    <row r="37" spans="1:7" ht="15" customHeight="1" x14ac:dyDescent="0.2">
      <c r="A37" s="321"/>
      <c r="B37" s="325" t="s">
        <v>302</v>
      </c>
      <c r="C37" s="323"/>
      <c r="D37" s="323"/>
      <c r="E37" s="323"/>
      <c r="F37" s="323"/>
      <c r="G37" s="331"/>
    </row>
    <row r="38" spans="1:7" ht="15" customHeight="1" x14ac:dyDescent="0.2">
      <c r="A38" s="321"/>
      <c r="B38" s="325" t="s">
        <v>303</v>
      </c>
      <c r="C38" s="323">
        <v>770682</v>
      </c>
      <c r="D38" s="323"/>
      <c r="E38" s="323"/>
      <c r="F38" s="323"/>
      <c r="G38" s="331"/>
    </row>
    <row r="39" spans="1:7" ht="14.25" x14ac:dyDescent="0.2">
      <c r="A39" s="321"/>
      <c r="B39" s="327" t="s">
        <v>304</v>
      </c>
      <c r="C39" s="323"/>
      <c r="D39" s="329">
        <f>SUM(D34:D38)</f>
        <v>0</v>
      </c>
      <c r="E39" s="329">
        <f t="shared" ref="E39:G39" si="1">SUM(E34:E38)</f>
        <v>0</v>
      </c>
      <c r="F39" s="329">
        <f t="shared" si="1"/>
        <v>0</v>
      </c>
      <c r="G39" s="330">
        <f t="shared" si="1"/>
        <v>0</v>
      </c>
    </row>
    <row r="40" spans="1:7" ht="14.25" x14ac:dyDescent="0.2">
      <c r="A40" s="321" t="s">
        <v>61</v>
      </c>
      <c r="B40" s="325" t="s">
        <v>305</v>
      </c>
      <c r="C40" s="323"/>
      <c r="D40" s="323"/>
      <c r="E40" s="323"/>
      <c r="F40" s="323"/>
      <c r="G40" s="331"/>
    </row>
    <row r="41" spans="1:7" ht="15" thickBot="1" x14ac:dyDescent="0.25">
      <c r="A41" s="348"/>
      <c r="B41" s="333" t="s">
        <v>294</v>
      </c>
      <c r="C41" s="349"/>
      <c r="D41" s="349"/>
      <c r="E41" s="349"/>
      <c r="F41" s="349"/>
      <c r="G41" s="331"/>
    </row>
    <row r="42" spans="1:7" ht="15" thickBot="1" x14ac:dyDescent="0.25">
      <c r="A42" s="354"/>
      <c r="B42" s="337" t="s">
        <v>306</v>
      </c>
      <c r="C42" s="338"/>
      <c r="D42" s="185">
        <f>SUM(D39:D41)</f>
        <v>0</v>
      </c>
      <c r="E42" s="185">
        <f>SUM(E39:E41)</f>
        <v>0</v>
      </c>
      <c r="F42" s="185">
        <f>SUM(F39:F41)</f>
        <v>0</v>
      </c>
      <c r="G42" s="339">
        <f>SUM(G39:G41)</f>
        <v>0</v>
      </c>
    </row>
    <row r="43" spans="1:7" ht="15" thickBot="1" x14ac:dyDescent="0.25">
      <c r="B43" s="355"/>
      <c r="C43" s="182"/>
      <c r="D43" s="182"/>
      <c r="E43" s="182"/>
      <c r="F43" s="356"/>
      <c r="G43" s="357"/>
    </row>
    <row r="44" spans="1:7" ht="14.25" x14ac:dyDescent="0.2">
      <c r="A44" s="541" t="s">
        <v>255</v>
      </c>
      <c r="B44" s="542"/>
      <c r="C44" s="358" t="e">
        <f>SUM(#REF!)+#REF!</f>
        <v>#REF!</v>
      </c>
      <c r="D44" s="359">
        <f>D11+D33</f>
        <v>999</v>
      </c>
      <c r="E44" s="359">
        <f t="shared" ref="E44:G44" si="2">E11+E33</f>
        <v>999</v>
      </c>
      <c r="F44" s="359">
        <f t="shared" si="2"/>
        <v>368</v>
      </c>
      <c r="G44" s="360">
        <f t="shared" si="2"/>
        <v>1367</v>
      </c>
    </row>
    <row r="45" spans="1:7" ht="15" thickBot="1" x14ac:dyDescent="0.25">
      <c r="A45" s="543" t="s">
        <v>256</v>
      </c>
      <c r="B45" s="544"/>
      <c r="C45" s="361" t="e">
        <f>SUM(#REF!)+#REF!</f>
        <v>#REF!</v>
      </c>
      <c r="D45" s="362">
        <f>D22+D42</f>
        <v>999</v>
      </c>
      <c r="E45" s="362">
        <f t="shared" ref="E45:G45" si="3">E22+E42</f>
        <v>999</v>
      </c>
      <c r="F45" s="362">
        <f t="shared" si="3"/>
        <v>368</v>
      </c>
      <c r="G45" s="363">
        <f t="shared" si="3"/>
        <v>1367</v>
      </c>
    </row>
  </sheetData>
  <mergeCells count="3">
    <mergeCell ref="A44:B44"/>
    <mergeCell ref="A45:B45"/>
    <mergeCell ref="B23:B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Header>&amp;LTÁJÉKOZTATÓ TÁBLA!&amp;C&amp;"Times New Roman,Normál"PESTERZSÉBETI BOLGÁR ÖNKORMÁNYZAT
 2015. ÉVI ÖSSZEVONT KÖLTSÉGVETÉSI MÉRLEGE
(e Ft)&amp;R&amp;"Times New Roman,Normál"8.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>
    <pageSetUpPr fitToPage="1"/>
  </sheetPr>
  <dimension ref="A1:G29"/>
  <sheetViews>
    <sheetView topLeftCell="B1" workbookViewId="0">
      <selection activeCell="F36" sqref="F36"/>
    </sheetView>
  </sheetViews>
  <sheetFormatPr defaultRowHeight="12.75" x14ac:dyDescent="0.2"/>
  <cols>
    <col min="1" max="1" width="8" hidden="1" customWidth="1"/>
    <col min="2" max="2" width="7.85546875" bestFit="1" customWidth="1"/>
    <col min="3" max="3" width="45.85546875" bestFit="1" customWidth="1"/>
    <col min="4" max="4" width="16.5703125" bestFit="1" customWidth="1"/>
    <col min="5" max="5" width="0.140625" customWidth="1"/>
    <col min="6" max="6" width="17.28515625" customWidth="1"/>
    <col min="7" max="7" width="16.7109375" customWidth="1"/>
  </cols>
  <sheetData>
    <row r="1" spans="1:7" ht="26.25" thickBot="1" x14ac:dyDescent="0.25">
      <c r="A1" s="61"/>
      <c r="B1" s="68" t="s">
        <v>215</v>
      </c>
      <c r="C1" s="69"/>
      <c r="D1" s="70"/>
      <c r="E1" s="1"/>
      <c r="F1" s="71" t="s">
        <v>216</v>
      </c>
      <c r="G1" s="71" t="s">
        <v>276</v>
      </c>
    </row>
    <row r="2" spans="1:7" ht="19.5" customHeight="1" thickBot="1" x14ac:dyDescent="0.25">
      <c r="A2" s="61"/>
      <c r="B2" s="546" t="s">
        <v>217</v>
      </c>
      <c r="C2" s="547"/>
      <c r="D2" s="547"/>
      <c r="E2" s="548"/>
      <c r="F2" s="72"/>
      <c r="G2" s="72"/>
    </row>
    <row r="3" spans="1:7" ht="15" customHeight="1" x14ac:dyDescent="0.2">
      <c r="B3" s="560"/>
      <c r="C3" s="561"/>
      <c r="D3" s="561"/>
      <c r="E3" s="561"/>
      <c r="F3" s="73"/>
      <c r="G3" s="73"/>
    </row>
    <row r="4" spans="1:7" ht="15" customHeight="1" x14ac:dyDescent="0.2">
      <c r="B4" s="564"/>
      <c r="C4" s="565"/>
      <c r="D4" s="565"/>
      <c r="E4" s="565"/>
      <c r="F4" s="74"/>
      <c r="G4" s="74"/>
    </row>
    <row r="5" spans="1:7" ht="15" customHeight="1" thickBot="1" x14ac:dyDescent="0.25">
      <c r="B5" s="562"/>
      <c r="C5" s="563"/>
      <c r="D5" s="563"/>
      <c r="E5" s="563"/>
      <c r="F5" s="75"/>
      <c r="G5" s="75"/>
    </row>
    <row r="6" spans="1:7" ht="20.100000000000001" customHeight="1" thickBot="1" x14ac:dyDescent="0.25">
      <c r="B6" s="552" t="s">
        <v>218</v>
      </c>
      <c r="C6" s="553"/>
      <c r="D6" s="553"/>
      <c r="E6" s="553"/>
      <c r="F6" s="76"/>
      <c r="G6" s="77"/>
    </row>
    <row r="7" spans="1:7" ht="20.100000000000001" customHeight="1" thickBot="1" x14ac:dyDescent="0.25">
      <c r="B7" s="78"/>
      <c r="C7" s="78"/>
      <c r="D7" s="78"/>
      <c r="E7" s="78"/>
    </row>
    <row r="8" spans="1:7" ht="31.5" customHeight="1" thickBot="1" x14ac:dyDescent="0.25">
      <c r="B8" s="549" t="s">
        <v>219</v>
      </c>
      <c r="C8" s="550"/>
      <c r="D8" s="550"/>
      <c r="E8" s="551"/>
      <c r="F8" s="71" t="s">
        <v>216</v>
      </c>
      <c r="G8" s="71" t="s">
        <v>276</v>
      </c>
    </row>
    <row r="9" spans="1:7" ht="15" customHeight="1" x14ac:dyDescent="0.2">
      <c r="B9" s="554"/>
      <c r="C9" s="555"/>
      <c r="D9" s="555"/>
      <c r="E9" s="556"/>
      <c r="F9" s="79"/>
      <c r="G9" s="80"/>
    </row>
    <row r="10" spans="1:7" ht="15" customHeight="1" thickBot="1" x14ac:dyDescent="0.25">
      <c r="B10" s="557"/>
      <c r="C10" s="558"/>
      <c r="D10" s="558"/>
      <c r="E10" s="559"/>
      <c r="F10" s="81"/>
      <c r="G10" s="75"/>
    </row>
    <row r="13" spans="1:7" ht="13.5" thickBot="1" x14ac:dyDescent="0.25">
      <c r="B13" s="82" t="s">
        <v>220</v>
      </c>
    </row>
    <row r="14" spans="1:7" ht="15" customHeight="1" x14ac:dyDescent="0.2">
      <c r="B14" s="65" t="s">
        <v>160</v>
      </c>
      <c r="C14" s="83" t="s">
        <v>221</v>
      </c>
      <c r="D14" s="66" t="s">
        <v>222</v>
      </c>
      <c r="E14" s="67"/>
    </row>
    <row r="15" spans="1:7" ht="15" customHeight="1" thickBot="1" x14ac:dyDescent="0.25">
      <c r="B15" s="84"/>
      <c r="C15" s="85"/>
      <c r="D15" s="86" t="s">
        <v>223</v>
      </c>
    </row>
    <row r="16" spans="1:7" ht="15" customHeight="1" x14ac:dyDescent="0.2">
      <c r="B16" s="87" t="s">
        <v>224</v>
      </c>
      <c r="C16" s="64" t="s">
        <v>225</v>
      </c>
      <c r="D16" s="88"/>
    </row>
    <row r="17" spans="2:4" ht="15" customHeight="1" thickBot="1" x14ac:dyDescent="0.25">
      <c r="B17" s="89"/>
      <c r="C17" s="62" t="s">
        <v>226</v>
      </c>
      <c r="D17" s="90"/>
    </row>
    <row r="18" spans="2:4" ht="15" customHeight="1" x14ac:dyDescent="0.2">
      <c r="B18" s="87" t="s">
        <v>227</v>
      </c>
      <c r="C18" s="64" t="s">
        <v>228</v>
      </c>
      <c r="D18" s="91">
        <v>0</v>
      </c>
    </row>
    <row r="19" spans="2:4" ht="15" customHeight="1" thickBot="1" x14ac:dyDescent="0.25">
      <c r="B19" s="89"/>
      <c r="C19" s="62" t="s">
        <v>229</v>
      </c>
      <c r="D19" s="90"/>
    </row>
    <row r="20" spans="2:4" ht="15" customHeight="1" x14ac:dyDescent="0.2">
      <c r="B20" s="87" t="s">
        <v>230</v>
      </c>
      <c r="C20" s="64" t="s">
        <v>231</v>
      </c>
      <c r="D20" s="92">
        <f>SUM(D21:D24)</f>
        <v>0</v>
      </c>
    </row>
    <row r="21" spans="2:4" ht="15" customHeight="1" x14ac:dyDescent="0.2">
      <c r="B21" s="87"/>
      <c r="C21" s="64" t="s">
        <v>232</v>
      </c>
      <c r="D21" s="88"/>
    </row>
    <row r="22" spans="2:4" ht="15" customHeight="1" x14ac:dyDescent="0.2">
      <c r="B22" s="87"/>
      <c r="C22" s="64" t="s">
        <v>233</v>
      </c>
      <c r="D22" s="88"/>
    </row>
    <row r="23" spans="2:4" ht="15" customHeight="1" x14ac:dyDescent="0.2">
      <c r="B23" s="87"/>
      <c r="C23" s="64" t="s">
        <v>234</v>
      </c>
      <c r="D23" s="88"/>
    </row>
    <row r="24" spans="2:4" ht="15" customHeight="1" thickBot="1" x14ac:dyDescent="0.25">
      <c r="B24" s="89"/>
      <c r="C24" s="64" t="s">
        <v>235</v>
      </c>
      <c r="D24" s="88"/>
    </row>
    <row r="25" spans="2:4" ht="15" customHeight="1" x14ac:dyDescent="0.2">
      <c r="B25" s="87" t="s">
        <v>236</v>
      </c>
      <c r="C25" s="63" t="s">
        <v>237</v>
      </c>
      <c r="D25" s="93"/>
    </row>
    <row r="26" spans="2:4" ht="15" customHeight="1" thickBot="1" x14ac:dyDescent="0.25">
      <c r="B26" s="89"/>
      <c r="C26" s="62" t="s">
        <v>238</v>
      </c>
      <c r="D26" s="94"/>
    </row>
    <row r="27" spans="2:4" ht="15" customHeight="1" x14ac:dyDescent="0.2">
      <c r="B27" s="87" t="s">
        <v>239</v>
      </c>
      <c r="C27" s="64" t="s">
        <v>240</v>
      </c>
      <c r="D27" s="88"/>
    </row>
    <row r="28" spans="2:4" ht="15" customHeight="1" thickBot="1" x14ac:dyDescent="0.25">
      <c r="B28" s="87"/>
      <c r="C28" s="64" t="s">
        <v>241</v>
      </c>
      <c r="D28" s="91"/>
    </row>
    <row r="29" spans="2:4" ht="15" customHeight="1" thickBot="1" x14ac:dyDescent="0.25">
      <c r="B29" s="95"/>
      <c r="C29" s="96" t="s">
        <v>242</v>
      </c>
      <c r="D29" s="2">
        <f>D16+D18+D20+D25+D27</f>
        <v>0</v>
      </c>
    </row>
  </sheetData>
  <mergeCells count="8">
    <mergeCell ref="B2:E2"/>
    <mergeCell ref="B8:E8"/>
    <mergeCell ref="B6:E6"/>
    <mergeCell ref="B9:E9"/>
    <mergeCell ref="B10:E10"/>
    <mergeCell ref="B3:E3"/>
    <mergeCell ref="B5:E5"/>
    <mergeCell ref="B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Header>&amp;LTÁJÉKOZTATÓ TÁBLA!&amp;C&amp;"Times New Roman,Normál"PESTERZSÉBETI BOLGÁR ÖNKORMÁNYZAT
 TÖBB ÉVES KIHATÁSSAL JÁRÓ DÖNTÉSEI ÉS 2015. ÉVI KÖZVETETT TÁMOGATÁSAI
(e Ft)&amp;R&amp;"Times New Roman,Normál"9.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5</vt:i4>
      </vt:variant>
    </vt:vector>
  </HeadingPairs>
  <TitlesOfParts>
    <vt:vector size="16" baseType="lpstr">
      <vt:lpstr>1.Bevétel</vt:lpstr>
      <vt:lpstr>2.Kiadás</vt:lpstr>
      <vt:lpstr>3.Átad.Peszk.</vt:lpstr>
      <vt:lpstr>4.Beruh</vt:lpstr>
      <vt:lpstr>5.Felúj.</vt:lpstr>
      <vt:lpstr>6.EUS tám.</vt:lpstr>
      <vt:lpstr>7.ADÓSSÁG</vt:lpstr>
      <vt:lpstr>8.KTV-I MÉR</vt:lpstr>
      <vt:lpstr>9.többéves</vt:lpstr>
      <vt:lpstr>10. Előir.felh.</vt:lpstr>
      <vt:lpstr>11. Mérleg</vt:lpstr>
      <vt:lpstr>'1.Bevétel'!Nyomtatási_cím</vt:lpstr>
      <vt:lpstr>'3.Átad.Peszk.'!Nyomtatási_cím</vt:lpstr>
      <vt:lpstr>'1.Bevétel'!Nyomtatási_terület</vt:lpstr>
      <vt:lpstr>'5.Felúj.'!Nyomtatási_terület</vt:lpstr>
      <vt:lpstr>'7.ADÓSSÁG'!Nyomtatási_terület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Juhasz_Rita</dc:creator>
  <cp:lastModifiedBy>Juhász Rita</cp:lastModifiedBy>
  <cp:lastPrinted>2015-05-20T05:37:42Z</cp:lastPrinted>
  <dcterms:created xsi:type="dcterms:W3CDTF">2014-01-27T08:11:33Z</dcterms:created>
  <dcterms:modified xsi:type="dcterms:W3CDTF">2015-06-17T12:28:53Z</dcterms:modified>
</cp:coreProperties>
</file>